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XXII. LMS 2019\"/>
    </mc:Choice>
  </mc:AlternateContent>
  <bookViews>
    <workbookView xWindow="0" yWindow="0" windowWidth="16380" windowHeight="8190" tabRatio="991"/>
  </bookViews>
  <sheets>
    <sheet name="registrācija-maiņas" sheetId="1" r:id="rId1"/>
    <sheet name="result" sheetId="2" r:id="rId2"/>
    <sheet name="Kvalifikācija 16 spēles" sheetId="3" r:id="rId3"/>
    <sheet name="Pusfinal TOP 16" sheetId="4" r:id="rId4"/>
    <sheet name="Play Off" sheetId="5" r:id="rId5"/>
    <sheet name="Final Standings" sheetId="6" r:id="rId6"/>
  </sheets>
  <definedNames>
    <definedName name="_xlnm._FilterDatabase" localSheetId="3" hidden="1">'Pusfinal TOP 16'!$P$5:$AA$13</definedName>
    <definedName name="_xlnm.Print_Area" localSheetId="2">'Kvalifikācija 16 spēles'!$A$1:$Q$46</definedName>
    <definedName name="Print_Area_0" localSheetId="2">'Kvalifikācija 16 spēles'!$A$1:$Q$46</definedName>
  </definedNames>
  <calcPr calcId="152511"/>
</workbook>
</file>

<file path=xl/calcChain.xml><?xml version="1.0" encoding="utf-8"?>
<calcChain xmlns="http://schemas.openxmlformats.org/spreadsheetml/2006/main">
  <c r="F7" i="6" l="1"/>
  <c r="F6" i="6"/>
  <c r="B7" i="6"/>
  <c r="B6" i="6"/>
  <c r="C7" i="6"/>
  <c r="C6" i="6"/>
  <c r="G7" i="6"/>
  <c r="G6" i="6"/>
  <c r="G9" i="6"/>
  <c r="F9" i="6"/>
  <c r="C29" i="5"/>
  <c r="B29" i="5"/>
  <c r="G8" i="6"/>
  <c r="F8" i="6"/>
  <c r="C30" i="5"/>
  <c r="B30" i="5"/>
  <c r="B8" i="6"/>
  <c r="B9" i="6"/>
  <c r="K30" i="5"/>
  <c r="K29" i="5"/>
  <c r="J30" i="5"/>
  <c r="J29" i="5"/>
  <c r="K24" i="5"/>
  <c r="J24" i="5"/>
  <c r="C10" i="6"/>
  <c r="B10" i="6"/>
  <c r="C13" i="6"/>
  <c r="C12" i="6"/>
  <c r="C11" i="6"/>
  <c r="B11" i="6"/>
  <c r="K20" i="5"/>
  <c r="J20" i="5"/>
  <c r="J23" i="5"/>
  <c r="J19" i="5"/>
  <c r="B12" i="6"/>
  <c r="B13" i="6"/>
  <c r="C14" i="5"/>
  <c r="B14" i="5"/>
  <c r="K14" i="5"/>
  <c r="J14" i="5"/>
  <c r="F11" i="6"/>
  <c r="F12" i="6"/>
  <c r="F13" i="6"/>
  <c r="F10" i="6"/>
  <c r="J13" i="5"/>
  <c r="B13" i="5"/>
  <c r="B24" i="5"/>
  <c r="B23" i="5"/>
  <c r="B20" i="5"/>
  <c r="B19" i="5"/>
  <c r="B8" i="5"/>
  <c r="B7" i="5"/>
  <c r="J8" i="5"/>
  <c r="J7" i="5"/>
  <c r="M36" i="3" l="1"/>
  <c r="L50" i="3" l="1"/>
  <c r="M50" i="3"/>
  <c r="M41" i="3"/>
  <c r="L41" i="3"/>
  <c r="C40" i="3"/>
  <c r="D40" i="3"/>
  <c r="D22" i="3"/>
  <c r="C22" i="3"/>
  <c r="L29" i="3" l="1"/>
  <c r="M29" i="3"/>
  <c r="C47" i="3"/>
  <c r="D47" i="3"/>
  <c r="D19" i="3"/>
  <c r="C55" i="2"/>
  <c r="B58" i="2"/>
  <c r="B57" i="2"/>
  <c r="B56" i="2"/>
  <c r="B47" i="3" s="1"/>
  <c r="B55" i="2"/>
  <c r="B19" i="3" l="1"/>
  <c r="B20" i="4" s="1"/>
  <c r="K36" i="3"/>
  <c r="B20" i="6" s="1"/>
  <c r="C19" i="3"/>
  <c r="C20" i="4" s="1"/>
  <c r="L36" i="3"/>
  <c r="C20" i="6" s="1"/>
  <c r="K50" i="3"/>
  <c r="B40" i="3"/>
  <c r="K29" i="3"/>
  <c r="K41" i="3"/>
  <c r="B22" i="3"/>
  <c r="M47" i="3"/>
  <c r="M40" i="3"/>
  <c r="M39" i="3"/>
  <c r="M46" i="3"/>
  <c r="M11" i="3"/>
  <c r="D33" i="3"/>
  <c r="D25" i="3"/>
  <c r="D34" i="3"/>
  <c r="M14" i="3"/>
  <c r="D21" i="3"/>
  <c r="M9" i="3"/>
  <c r="D12" i="3"/>
  <c r="D7" i="3"/>
  <c r="D20" i="3"/>
  <c r="D6" i="3"/>
  <c r="D16" i="3"/>
  <c r="M8" i="3"/>
  <c r="B42" i="2"/>
  <c r="C42" i="2"/>
  <c r="D42" i="2"/>
  <c r="B43" i="2"/>
  <c r="K11" i="3" s="1"/>
  <c r="P10" i="4" s="1"/>
  <c r="C43" i="2"/>
  <c r="L11" i="3" s="1"/>
  <c r="Q10" i="4" s="1"/>
  <c r="D43" i="2"/>
  <c r="B44" i="2"/>
  <c r="B33" i="3" s="1"/>
  <c r="C44" i="2"/>
  <c r="L46" i="3" s="1"/>
  <c r="D44" i="2"/>
  <c r="B45" i="2"/>
  <c r="B25" i="3" s="1"/>
  <c r="C45" i="2"/>
  <c r="C25" i="3" s="1"/>
  <c r="D45" i="2"/>
  <c r="B46" i="2"/>
  <c r="B34" i="3" s="1"/>
  <c r="C46" i="2"/>
  <c r="L47" i="3" s="1"/>
  <c r="D46" i="2"/>
  <c r="B47" i="2"/>
  <c r="K14" i="3" s="1"/>
  <c r="C47" i="2"/>
  <c r="L14" i="3" s="1"/>
  <c r="D47" i="2"/>
  <c r="B48" i="2"/>
  <c r="B21" i="3" s="1"/>
  <c r="B21" i="4" s="1"/>
  <c r="C48" i="2"/>
  <c r="L40" i="3" s="1"/>
  <c r="D48" i="2"/>
  <c r="B49" i="2"/>
  <c r="K9" i="3" s="1"/>
  <c r="P9" i="4" s="1"/>
  <c r="C49" i="2"/>
  <c r="L9" i="3" s="1"/>
  <c r="Q9" i="4" s="1"/>
  <c r="D49" i="2"/>
  <c r="B50" i="2"/>
  <c r="B12" i="3" s="1"/>
  <c r="B15" i="4" s="1"/>
  <c r="C50" i="2"/>
  <c r="C12" i="3" s="1"/>
  <c r="C15" i="4" s="1"/>
  <c r="D50" i="2"/>
  <c r="B51" i="2"/>
  <c r="B7" i="3" s="1"/>
  <c r="B7" i="4" s="1"/>
  <c r="C51" i="2"/>
  <c r="C7" i="3" s="1"/>
  <c r="C7" i="4" s="1"/>
  <c r="D51" i="2"/>
  <c r="B52" i="2"/>
  <c r="K39" i="3" s="1"/>
  <c r="C52" i="2"/>
  <c r="L39" i="3" s="1"/>
  <c r="D52" i="2"/>
  <c r="B53" i="2"/>
  <c r="B6" i="3" s="1"/>
  <c r="B6" i="4" s="1"/>
  <c r="C53" i="2"/>
  <c r="C6" i="3" s="1"/>
  <c r="C6" i="4" s="1"/>
  <c r="D53" i="2"/>
  <c r="B54" i="2"/>
  <c r="B16" i="3" s="1"/>
  <c r="B16" i="4" s="1"/>
  <c r="C54" i="2"/>
  <c r="C16" i="3" s="1"/>
  <c r="C16" i="4" s="1"/>
  <c r="D54" i="2"/>
  <c r="M35" i="3"/>
  <c r="M43" i="3"/>
  <c r="M49" i="3"/>
  <c r="M26" i="3"/>
  <c r="M27" i="3"/>
  <c r="M23" i="3"/>
  <c r="M28" i="3"/>
  <c r="M48" i="3"/>
  <c r="M30" i="3"/>
  <c r="M51" i="3"/>
  <c r="M21" i="3"/>
  <c r="D15" i="3"/>
  <c r="D28" i="3"/>
  <c r="D38" i="3"/>
  <c r="D41" i="3"/>
  <c r="M7" i="3"/>
  <c r="D43" i="3"/>
  <c r="D9" i="3"/>
  <c r="D32" i="3"/>
  <c r="D35" i="3"/>
  <c r="D30" i="3"/>
  <c r="M15" i="3"/>
  <c r="D36" i="3"/>
  <c r="D18" i="3"/>
  <c r="D39" i="3"/>
  <c r="M17" i="3"/>
  <c r="D42" i="3"/>
  <c r="D8" i="3"/>
  <c r="B25" i="2"/>
  <c r="K35" i="3" s="1"/>
  <c r="B19" i="6" s="1"/>
  <c r="C25" i="2"/>
  <c r="C15" i="3" s="1"/>
  <c r="C14" i="4" s="1"/>
  <c r="D25" i="2"/>
  <c r="B26" i="2"/>
  <c r="K43" i="3" s="1"/>
  <c r="C26" i="2"/>
  <c r="L43" i="3" s="1"/>
  <c r="D26" i="2"/>
  <c r="B27" i="2"/>
  <c r="B38" i="3" s="1"/>
  <c r="C27" i="2"/>
  <c r="L49" i="3" s="1"/>
  <c r="D27" i="2"/>
  <c r="B28" i="2"/>
  <c r="K26" i="3" s="1"/>
  <c r="C28" i="2"/>
  <c r="C41" i="3" s="1"/>
  <c r="D28" i="2"/>
  <c r="B29" i="2"/>
  <c r="C29" i="2"/>
  <c r="D29" i="2"/>
  <c r="B30" i="2"/>
  <c r="C30" i="2"/>
  <c r="D30" i="2"/>
  <c r="B31" i="2"/>
  <c r="B43" i="3" s="1"/>
  <c r="C31" i="2"/>
  <c r="L27" i="3" s="1"/>
  <c r="D31" i="2"/>
  <c r="B32" i="2"/>
  <c r="B9" i="3" s="1"/>
  <c r="B10" i="4" s="1"/>
  <c r="C32" i="2"/>
  <c r="C9" i="3" s="1"/>
  <c r="C10" i="4" s="1"/>
  <c r="D32" i="2"/>
  <c r="B33" i="2"/>
  <c r="B32" i="3" s="1"/>
  <c r="C33" i="2"/>
  <c r="C32" i="3" s="1"/>
  <c r="D33" i="2"/>
  <c r="B34" i="2"/>
  <c r="B35" i="3" s="1"/>
  <c r="C34" i="2"/>
  <c r="C35" i="3" s="1"/>
  <c r="D34" i="2"/>
  <c r="B35" i="2"/>
  <c r="K23" i="3" s="1"/>
  <c r="F20" i="6" s="1"/>
  <c r="C35" i="2"/>
  <c r="L23" i="3" s="1"/>
  <c r="G20" i="6" s="1"/>
  <c r="D35" i="2"/>
  <c r="B36" i="2"/>
  <c r="K28" i="3" s="1"/>
  <c r="C36" i="2"/>
  <c r="L28" i="3" s="1"/>
  <c r="D36" i="2"/>
  <c r="B37" i="2"/>
  <c r="B36" i="3" s="1"/>
  <c r="C37" i="2"/>
  <c r="L48" i="3" s="1"/>
  <c r="D37" i="2"/>
  <c r="B38" i="2"/>
  <c r="B18" i="3" s="1"/>
  <c r="B17" i="4" s="1"/>
  <c r="C38" i="2"/>
  <c r="C18" i="3" s="1"/>
  <c r="C17" i="4" s="1"/>
  <c r="D38" i="2"/>
  <c r="B39" i="2"/>
  <c r="B39" i="3" s="1"/>
  <c r="C39" i="2"/>
  <c r="C39" i="3" s="1"/>
  <c r="D39" i="2"/>
  <c r="B40" i="2"/>
  <c r="K30" i="3" s="1"/>
  <c r="C40" i="2"/>
  <c r="L17" i="3" s="1"/>
  <c r="D40" i="2"/>
  <c r="B41" i="2"/>
  <c r="K51" i="3" s="1"/>
  <c r="C41" i="2"/>
  <c r="L51" i="3" s="1"/>
  <c r="D41" i="2"/>
  <c r="D24" i="2"/>
  <c r="C24" i="2"/>
  <c r="L21" i="3" s="1"/>
  <c r="G18" i="6" s="1"/>
  <c r="B24" i="2"/>
  <c r="K21" i="3" s="1"/>
  <c r="F18" i="6" s="1"/>
  <c r="M52" i="3"/>
  <c r="M22" i="3"/>
  <c r="M42" i="3"/>
  <c r="M24" i="3"/>
  <c r="M25" i="3"/>
  <c r="M34" i="3"/>
  <c r="M44" i="3"/>
  <c r="M45" i="3"/>
  <c r="D44" i="3"/>
  <c r="M6" i="3"/>
  <c r="D17" i="3"/>
  <c r="D14" i="3"/>
  <c r="D45" i="3"/>
  <c r="D26" i="3"/>
  <c r="D11" i="3"/>
  <c r="D10" i="3"/>
  <c r="D24" i="3"/>
  <c r="D27" i="3"/>
  <c r="D37" i="3"/>
  <c r="M10" i="3"/>
  <c r="M12" i="3"/>
  <c r="M13" i="3"/>
  <c r="D13" i="3"/>
  <c r="D46" i="3"/>
  <c r="D23" i="3"/>
  <c r="D29" i="3"/>
  <c r="M16" i="3"/>
  <c r="D31" i="3"/>
  <c r="B5" i="2"/>
  <c r="K52" i="3" s="1"/>
  <c r="C5" i="2"/>
  <c r="L52" i="3" s="1"/>
  <c r="D5" i="2"/>
  <c r="B6" i="2"/>
  <c r="K6" i="3" s="1"/>
  <c r="P6" i="4" s="1"/>
  <c r="C6" i="2"/>
  <c r="L6" i="3" s="1"/>
  <c r="Q6" i="4" s="1"/>
  <c r="D6" i="2"/>
  <c r="B7" i="2"/>
  <c r="K22" i="3" s="1"/>
  <c r="F19" i="6" s="1"/>
  <c r="C7" i="2"/>
  <c r="C17" i="3" s="1"/>
  <c r="C18" i="4" s="1"/>
  <c r="D7" i="2"/>
  <c r="B8" i="2"/>
  <c r="B14" i="3" s="1"/>
  <c r="B12" i="4" s="1"/>
  <c r="C8" i="2"/>
  <c r="C14" i="3" s="1"/>
  <c r="C12" i="4" s="1"/>
  <c r="D8" i="2"/>
  <c r="B9" i="2"/>
  <c r="B45" i="3" s="1"/>
  <c r="C9" i="2"/>
  <c r="C45" i="3" s="1"/>
  <c r="D9" i="2"/>
  <c r="B10" i="2"/>
  <c r="B26" i="3" s="1"/>
  <c r="C10" i="2"/>
  <c r="C26" i="3" s="1"/>
  <c r="D10" i="2"/>
  <c r="B11" i="2"/>
  <c r="B11" i="3" s="1"/>
  <c r="B11" i="4" s="1"/>
  <c r="C11" i="2"/>
  <c r="C11" i="3" s="1"/>
  <c r="C11" i="4" s="1"/>
  <c r="D11" i="2"/>
  <c r="B12" i="2"/>
  <c r="B10" i="3" s="1"/>
  <c r="B8" i="4" s="1"/>
  <c r="C12" i="2"/>
  <c r="C10" i="3" s="1"/>
  <c r="C8" i="4" s="1"/>
  <c r="D12" i="2"/>
  <c r="B13" i="2"/>
  <c r="B24" i="3" s="1"/>
  <c r="C13" i="2"/>
  <c r="C24" i="3" s="1"/>
  <c r="D13" i="2"/>
  <c r="B14" i="2"/>
  <c r="K42" i="3" s="1"/>
  <c r="C14" i="2"/>
  <c r="L42" i="3" s="1"/>
  <c r="D14" i="2"/>
  <c r="B15" i="2"/>
  <c r="B37" i="3" s="1"/>
  <c r="C15" i="2"/>
  <c r="C37" i="3" s="1"/>
  <c r="D15" i="2"/>
  <c r="B16" i="2"/>
  <c r="K10" i="3" s="1"/>
  <c r="P11" i="4" s="1"/>
  <c r="C16" i="2"/>
  <c r="L10" i="3" s="1"/>
  <c r="Q11" i="4" s="1"/>
  <c r="D16" i="2"/>
  <c r="B17" i="2"/>
  <c r="K24" i="3" s="1"/>
  <c r="C17" i="2"/>
  <c r="L24" i="3" s="1"/>
  <c r="D17" i="2"/>
  <c r="B18" i="2"/>
  <c r="K13" i="3" s="1"/>
  <c r="P13" i="4" s="1"/>
  <c r="C18" i="2"/>
  <c r="L25" i="3" s="1"/>
  <c r="D18" i="2"/>
  <c r="B19" i="2"/>
  <c r="B13" i="3" s="1"/>
  <c r="B13" i="4" s="1"/>
  <c r="C19" i="2"/>
  <c r="L34" i="3" s="1"/>
  <c r="C18" i="6" s="1"/>
  <c r="D19" i="2"/>
  <c r="B20" i="2"/>
  <c r="B46" i="3" s="1"/>
  <c r="C20" i="2"/>
  <c r="C46" i="3" s="1"/>
  <c r="D20" i="2"/>
  <c r="B21" i="2"/>
  <c r="B23" i="3" s="1"/>
  <c r="C21" i="2"/>
  <c r="C23" i="3" s="1"/>
  <c r="D21" i="2"/>
  <c r="B22" i="2"/>
  <c r="B29" i="3" s="1"/>
  <c r="C22" i="2"/>
  <c r="L44" i="3" s="1"/>
  <c r="D22" i="2"/>
  <c r="B23" i="2"/>
  <c r="C23" i="2"/>
  <c r="D23" i="2"/>
  <c r="D4" i="2"/>
  <c r="C4" i="2"/>
  <c r="L45" i="3" s="1"/>
  <c r="B4" i="2"/>
  <c r="K45" i="3" s="1"/>
  <c r="Z63" i="2"/>
  <c r="X63" i="2"/>
  <c r="W63" i="2"/>
  <c r="Z62" i="2"/>
  <c r="X62" i="2"/>
  <c r="W62" i="2"/>
  <c r="Z61" i="2"/>
  <c r="X61" i="2"/>
  <c r="W61" i="2"/>
  <c r="Z60" i="2"/>
  <c r="X60" i="2"/>
  <c r="W60" i="2"/>
  <c r="Z59" i="2"/>
  <c r="X59" i="2"/>
  <c r="W59" i="2"/>
  <c r="Z58" i="2"/>
  <c r="X58" i="2"/>
  <c r="W58" i="2"/>
  <c r="Z57" i="2"/>
  <c r="X57" i="2"/>
  <c r="W57" i="2"/>
  <c r="Z56" i="2"/>
  <c r="X56" i="2"/>
  <c r="W56" i="2"/>
  <c r="Z55" i="2"/>
  <c r="X55" i="2"/>
  <c r="W55" i="2"/>
  <c r="N36" i="3" s="1"/>
  <c r="Z54" i="2"/>
  <c r="H16" i="3" s="1"/>
  <c r="X54" i="2"/>
  <c r="F16" i="3" s="1"/>
  <c r="W54" i="2"/>
  <c r="E16" i="3" s="1"/>
  <c r="Z53" i="2"/>
  <c r="H6" i="3" s="1"/>
  <c r="X53" i="2"/>
  <c r="F6" i="3" s="1"/>
  <c r="W53" i="2"/>
  <c r="Z52" i="2"/>
  <c r="H20" i="3" s="1"/>
  <c r="X52" i="2"/>
  <c r="F20" i="3" s="1"/>
  <c r="W52" i="2"/>
  <c r="N39" i="3" s="1"/>
  <c r="Z51" i="2"/>
  <c r="H7" i="3" s="1"/>
  <c r="X51" i="2"/>
  <c r="F7" i="3" s="1"/>
  <c r="W51" i="2"/>
  <c r="E7" i="3" s="1"/>
  <c r="Z50" i="2"/>
  <c r="H12" i="3" s="1"/>
  <c r="X50" i="2"/>
  <c r="F12" i="3" s="1"/>
  <c r="W50" i="2"/>
  <c r="Z49" i="2"/>
  <c r="Q9" i="3" s="1"/>
  <c r="X49" i="2"/>
  <c r="O9" i="3" s="1"/>
  <c r="W49" i="2"/>
  <c r="Z48" i="2"/>
  <c r="Q40" i="3" s="1"/>
  <c r="X48" i="2"/>
  <c r="O40" i="3" s="1"/>
  <c r="W48" i="2"/>
  <c r="N40" i="3" s="1"/>
  <c r="Z47" i="2"/>
  <c r="Q14" i="3" s="1"/>
  <c r="X47" i="2"/>
  <c r="O14" i="3" s="1"/>
  <c r="W47" i="2"/>
  <c r="N14" i="3" s="1"/>
  <c r="Z46" i="2"/>
  <c r="H34" i="3" s="1"/>
  <c r="X46" i="2"/>
  <c r="F34" i="3" s="1"/>
  <c r="W46" i="2"/>
  <c r="E34" i="3" s="1"/>
  <c r="Z45" i="2"/>
  <c r="H25" i="3" s="1"/>
  <c r="X45" i="2"/>
  <c r="F25" i="3" s="1"/>
  <c r="W45" i="2"/>
  <c r="E25" i="3" s="1"/>
  <c r="Z44" i="2"/>
  <c r="Q46" i="3" s="1"/>
  <c r="X44" i="2"/>
  <c r="O46" i="3" s="1"/>
  <c r="W44" i="2"/>
  <c r="N46" i="3" s="1"/>
  <c r="Z43" i="2"/>
  <c r="Q11" i="3" s="1"/>
  <c r="X43" i="2"/>
  <c r="W43" i="2"/>
  <c r="N11" i="3" s="1"/>
  <c r="Z42" i="2"/>
  <c r="X42" i="2"/>
  <c r="W42" i="2"/>
  <c r="Z41" i="2"/>
  <c r="H42" i="3" s="1"/>
  <c r="X41" i="2"/>
  <c r="O51" i="3" s="1"/>
  <c r="W41" i="2"/>
  <c r="N51" i="3" s="1"/>
  <c r="Z40" i="2"/>
  <c r="Q30" i="3" s="1"/>
  <c r="X40" i="2"/>
  <c r="O17" i="3" s="1"/>
  <c r="W40" i="2"/>
  <c r="N30" i="3" s="1"/>
  <c r="Z39" i="2"/>
  <c r="H39" i="3" s="1"/>
  <c r="X39" i="2"/>
  <c r="F39" i="3" s="1"/>
  <c r="W39" i="2"/>
  <c r="E39" i="3" s="1"/>
  <c r="Z38" i="2"/>
  <c r="H18" i="3" s="1"/>
  <c r="X38" i="2"/>
  <c r="F18" i="3" s="1"/>
  <c r="W38" i="2"/>
  <c r="E18" i="3" s="1"/>
  <c r="Z37" i="2"/>
  <c r="Q48" i="3" s="1"/>
  <c r="X37" i="2"/>
  <c r="O48" i="3" s="1"/>
  <c r="W37" i="2"/>
  <c r="N48" i="3" s="1"/>
  <c r="Z36" i="2"/>
  <c r="Q15" i="3" s="1"/>
  <c r="X36" i="2"/>
  <c r="O15" i="3" s="1"/>
  <c r="W36" i="2"/>
  <c r="N28" i="3" s="1"/>
  <c r="Z35" i="2"/>
  <c r="H30" i="3" s="1"/>
  <c r="X35" i="2"/>
  <c r="O23" i="3" s="1"/>
  <c r="W35" i="2"/>
  <c r="N23" i="3" s="1"/>
  <c r="Z34" i="2"/>
  <c r="H35" i="3" s="1"/>
  <c r="X34" i="2"/>
  <c r="F35" i="3" s="1"/>
  <c r="W34" i="2"/>
  <c r="E35" i="3" s="1"/>
  <c r="Z33" i="2"/>
  <c r="H32" i="3" s="1"/>
  <c r="X33" i="2"/>
  <c r="F32" i="3" s="1"/>
  <c r="W33" i="2"/>
  <c r="E32" i="3" s="1"/>
  <c r="Z32" i="2"/>
  <c r="H9" i="3" s="1"/>
  <c r="X32" i="2"/>
  <c r="F9" i="3" s="1"/>
  <c r="W32" i="2"/>
  <c r="E9" i="3" s="1"/>
  <c r="Z31" i="2"/>
  <c r="Q27" i="3" s="1"/>
  <c r="X31" i="2"/>
  <c r="O27" i="3" s="1"/>
  <c r="W31" i="2"/>
  <c r="E43" i="3" s="1"/>
  <c r="Z30" i="2"/>
  <c r="X30" i="2"/>
  <c r="W30" i="2"/>
  <c r="Z29" i="2"/>
  <c r="X29" i="2"/>
  <c r="W29" i="2"/>
  <c r="Z28" i="2"/>
  <c r="H41" i="3" s="1"/>
  <c r="X28" i="2"/>
  <c r="O26" i="3" s="1"/>
  <c r="W28" i="2"/>
  <c r="N26" i="3" s="1"/>
  <c r="Z27" i="2"/>
  <c r="X27" i="2"/>
  <c r="F38" i="3" s="1"/>
  <c r="W27" i="2"/>
  <c r="E38" i="3" s="1"/>
  <c r="Z26" i="2"/>
  <c r="H28" i="3" s="1"/>
  <c r="X26" i="2"/>
  <c r="O43" i="3" s="1"/>
  <c r="W26" i="2"/>
  <c r="E28" i="3" s="1"/>
  <c r="Z25" i="2"/>
  <c r="Q35" i="3" s="1"/>
  <c r="X25" i="2"/>
  <c r="F15" i="3" s="1"/>
  <c r="W25" i="2"/>
  <c r="N35" i="3" s="1"/>
  <c r="Z24" i="2"/>
  <c r="Q21" i="3" s="1"/>
  <c r="X24" i="2"/>
  <c r="F8" i="3" s="1"/>
  <c r="W24" i="2"/>
  <c r="E8" i="3" s="1"/>
  <c r="Z23" i="2"/>
  <c r="X23" i="2"/>
  <c r="W23" i="2"/>
  <c r="Z22" i="2"/>
  <c r="H29" i="3" s="1"/>
  <c r="X22" i="2"/>
  <c r="O44" i="3" s="1"/>
  <c r="W22" i="2"/>
  <c r="E29" i="3" s="1"/>
  <c r="Z21" i="2"/>
  <c r="H23" i="3" s="1"/>
  <c r="X21" i="2"/>
  <c r="F23" i="3" s="1"/>
  <c r="W21" i="2"/>
  <c r="E23" i="3" s="1"/>
  <c r="Z20" i="2"/>
  <c r="H46" i="3" s="1"/>
  <c r="X20" i="2"/>
  <c r="F46" i="3" s="1"/>
  <c r="W20" i="2"/>
  <c r="E46" i="3" s="1"/>
  <c r="Z19" i="2"/>
  <c r="Q34" i="3" s="1"/>
  <c r="X19" i="2"/>
  <c r="F13" i="3" s="1"/>
  <c r="W19" i="2"/>
  <c r="N34" i="3" s="1"/>
  <c r="Z18" i="2"/>
  <c r="Q13" i="3" s="1"/>
  <c r="X18" i="2"/>
  <c r="O25" i="3" s="1"/>
  <c r="W18" i="2"/>
  <c r="N13" i="3" s="1"/>
  <c r="Z17" i="2"/>
  <c r="Q12" i="3" s="1"/>
  <c r="X17" i="2"/>
  <c r="O12" i="3" s="1"/>
  <c r="W17" i="2"/>
  <c r="N12" i="3" s="1"/>
  <c r="Z16" i="2"/>
  <c r="Q10" i="3" s="1"/>
  <c r="X16" i="2"/>
  <c r="O10" i="3" s="1"/>
  <c r="W16" i="2"/>
  <c r="N10" i="3" s="1"/>
  <c r="Z15" i="2"/>
  <c r="H37" i="3" s="1"/>
  <c r="X15" i="2"/>
  <c r="F37" i="3" s="1"/>
  <c r="W15" i="2"/>
  <c r="E37" i="3" s="1"/>
  <c r="Z14" i="2"/>
  <c r="H27" i="3" s="1"/>
  <c r="X14" i="2"/>
  <c r="O42" i="3" s="1"/>
  <c r="W14" i="2"/>
  <c r="E27" i="3" s="1"/>
  <c r="Z13" i="2"/>
  <c r="H24" i="3" s="1"/>
  <c r="X13" i="2"/>
  <c r="F24" i="3" s="1"/>
  <c r="W13" i="2"/>
  <c r="E24" i="3" s="1"/>
  <c r="Z12" i="2"/>
  <c r="H10" i="3" s="1"/>
  <c r="X12" i="2"/>
  <c r="F10" i="3" s="1"/>
  <c r="W12" i="2"/>
  <c r="E10" i="3" s="1"/>
  <c r="Z11" i="2"/>
  <c r="H11" i="3" s="1"/>
  <c r="X11" i="2"/>
  <c r="F11" i="3" s="1"/>
  <c r="W11" i="2"/>
  <c r="E11" i="3" s="1"/>
  <c r="Z10" i="2"/>
  <c r="H26" i="3" s="1"/>
  <c r="X10" i="2"/>
  <c r="F26" i="3" s="1"/>
  <c r="W10" i="2"/>
  <c r="E26" i="3" s="1"/>
  <c r="Z9" i="2"/>
  <c r="H45" i="3" s="1"/>
  <c r="X9" i="2"/>
  <c r="F45" i="3" s="1"/>
  <c r="W9" i="2"/>
  <c r="E45" i="3" s="1"/>
  <c r="Z8" i="2"/>
  <c r="H14" i="3" s="1"/>
  <c r="X8" i="2"/>
  <c r="F14" i="3" s="1"/>
  <c r="W8" i="2"/>
  <c r="E14" i="3" s="1"/>
  <c r="Z7" i="2"/>
  <c r="Q22" i="3" s="1"/>
  <c r="X7" i="2"/>
  <c r="F17" i="3" s="1"/>
  <c r="W7" i="2"/>
  <c r="N22" i="3" s="1"/>
  <c r="Z6" i="2"/>
  <c r="Q6" i="3" s="1"/>
  <c r="X6" i="2"/>
  <c r="O6" i="3" s="1"/>
  <c r="W6" i="2"/>
  <c r="N6" i="3" s="1"/>
  <c r="Z5" i="2"/>
  <c r="Q52" i="3" s="1"/>
  <c r="X5" i="2"/>
  <c r="O52" i="3" s="1"/>
  <c r="W5" i="2"/>
  <c r="N52" i="3" s="1"/>
  <c r="Z4" i="2"/>
  <c r="H31" i="3" s="1"/>
  <c r="X4" i="2"/>
  <c r="O45" i="3" s="1"/>
  <c r="W4" i="2"/>
  <c r="N45" i="3" s="1"/>
  <c r="N8" i="3" l="1"/>
  <c r="N38" i="3"/>
  <c r="K16" i="3"/>
  <c r="K53" i="3"/>
  <c r="L7" i="3"/>
  <c r="Q8" i="4" s="1"/>
  <c r="L37" i="3"/>
  <c r="K7" i="3"/>
  <c r="P8" i="4" s="1"/>
  <c r="K37" i="3"/>
  <c r="L16" i="3"/>
  <c r="L53" i="3"/>
  <c r="K8" i="3"/>
  <c r="P7" i="4" s="1"/>
  <c r="K38" i="3"/>
  <c r="L8" i="3"/>
  <c r="Q7" i="4" s="1"/>
  <c r="L38" i="3"/>
  <c r="N16" i="3"/>
  <c r="N53" i="3"/>
  <c r="O16" i="3"/>
  <c r="O53" i="3"/>
  <c r="Q16" i="3"/>
  <c r="Q53" i="3"/>
  <c r="N7" i="3"/>
  <c r="N37" i="3"/>
  <c r="Q8" i="3"/>
  <c r="Q38" i="3"/>
  <c r="O8" i="3"/>
  <c r="O38" i="3"/>
  <c r="Q7" i="3"/>
  <c r="Q37" i="3"/>
  <c r="O7" i="3"/>
  <c r="O37" i="3"/>
  <c r="F19" i="3"/>
  <c r="O36" i="3"/>
  <c r="H19" i="3"/>
  <c r="Q36" i="3"/>
  <c r="Y50" i="2"/>
  <c r="G12" i="3" s="1"/>
  <c r="D15" i="4" s="1"/>
  <c r="Y43" i="2"/>
  <c r="P11" i="3" s="1"/>
  <c r="R10" i="4" s="1"/>
  <c r="N29" i="3"/>
  <c r="E47" i="3"/>
  <c r="O41" i="3"/>
  <c r="F22" i="3"/>
  <c r="Q50" i="3"/>
  <c r="H40" i="3"/>
  <c r="E20" i="3"/>
  <c r="E21" i="3"/>
  <c r="E33" i="3"/>
  <c r="O11" i="3"/>
  <c r="Q39" i="3"/>
  <c r="O47" i="3"/>
  <c r="Y55" i="2"/>
  <c r="E19" i="3"/>
  <c r="F47" i="3"/>
  <c r="O29" i="3"/>
  <c r="Q41" i="3"/>
  <c r="H22" i="3"/>
  <c r="Y59" i="2"/>
  <c r="Y63" i="2"/>
  <c r="F29" i="3"/>
  <c r="O13" i="3"/>
  <c r="F27" i="3"/>
  <c r="O34" i="3"/>
  <c r="O24" i="3"/>
  <c r="O22" i="3"/>
  <c r="F42" i="3"/>
  <c r="F36" i="3"/>
  <c r="F30" i="3"/>
  <c r="F43" i="3"/>
  <c r="F41" i="3"/>
  <c r="F28" i="3"/>
  <c r="O30" i="3"/>
  <c r="O28" i="3"/>
  <c r="O49" i="3"/>
  <c r="O35" i="3"/>
  <c r="H21" i="3"/>
  <c r="H33" i="3"/>
  <c r="N47" i="3"/>
  <c r="Q29" i="3"/>
  <c r="H47" i="3"/>
  <c r="N50" i="3"/>
  <c r="E40" i="3"/>
  <c r="F31" i="3"/>
  <c r="O21" i="3"/>
  <c r="E12" i="3"/>
  <c r="O39" i="3"/>
  <c r="Q47" i="3"/>
  <c r="Y49" i="2"/>
  <c r="P9" i="3" s="1"/>
  <c r="R9" i="4" s="1"/>
  <c r="Y53" i="2"/>
  <c r="G6" i="3" s="1"/>
  <c r="D6" i="4" s="1"/>
  <c r="Y57" i="2"/>
  <c r="N41" i="3"/>
  <c r="E22" i="3"/>
  <c r="O50" i="3"/>
  <c r="F40" i="3"/>
  <c r="Y61" i="2"/>
  <c r="F44" i="3"/>
  <c r="E6" i="3"/>
  <c r="N9" i="3"/>
  <c r="F21" i="3"/>
  <c r="F33" i="3"/>
  <c r="C21" i="3"/>
  <c r="C21" i="4" s="1"/>
  <c r="C8" i="3"/>
  <c r="C9" i="4" s="1"/>
  <c r="C20" i="3"/>
  <c r="C19" i="4" s="1"/>
  <c r="C33" i="3"/>
  <c r="C13" i="3"/>
  <c r="C13" i="4" s="1"/>
  <c r="K25" i="3"/>
  <c r="K46" i="3"/>
  <c r="K40" i="3"/>
  <c r="K47" i="3"/>
  <c r="B27" i="3"/>
  <c r="L22" i="3"/>
  <c r="G19" i="6" s="1"/>
  <c r="K48" i="3"/>
  <c r="B20" i="3"/>
  <c r="B19" i="4" s="1"/>
  <c r="B17" i="3"/>
  <c r="B18" i="4" s="1"/>
  <c r="C42" i="3"/>
  <c r="C36" i="3"/>
  <c r="K44" i="3"/>
  <c r="K34" i="3"/>
  <c r="B18" i="6" s="1"/>
  <c r="B42" i="3"/>
  <c r="C28" i="3"/>
  <c r="B15" i="3"/>
  <c r="B14" i="4" s="1"/>
  <c r="L26" i="3"/>
  <c r="L35" i="3"/>
  <c r="C19" i="6" s="1"/>
  <c r="C34" i="3"/>
  <c r="K17" i="3"/>
  <c r="K15" i="3"/>
  <c r="B41" i="3"/>
  <c r="B8" i="3"/>
  <c r="B9" i="4" s="1"/>
  <c r="Y32" i="2"/>
  <c r="G9" i="3" s="1"/>
  <c r="D10" i="4" s="1"/>
  <c r="N49" i="3"/>
  <c r="Q28" i="3"/>
  <c r="Q23" i="3"/>
  <c r="Y39" i="2"/>
  <c r="G39" i="3" s="1"/>
  <c r="H38" i="3"/>
  <c r="Q49" i="3"/>
  <c r="H15" i="3"/>
  <c r="Y24" i="2"/>
  <c r="P21" i="3" s="1"/>
  <c r="E42" i="3"/>
  <c r="Y27" i="2"/>
  <c r="N43" i="3"/>
  <c r="Q43" i="3"/>
  <c r="E15" i="3"/>
  <c r="N21" i="3"/>
  <c r="H8" i="3"/>
  <c r="Q51" i="3"/>
  <c r="Y41" i="2"/>
  <c r="Q17" i="3"/>
  <c r="N17" i="3"/>
  <c r="E36" i="3"/>
  <c r="H36" i="3"/>
  <c r="N15" i="3"/>
  <c r="E30" i="3"/>
  <c r="H43" i="3"/>
  <c r="N27" i="3"/>
  <c r="Q26" i="3"/>
  <c r="E41" i="3"/>
  <c r="C29" i="3"/>
  <c r="L13" i="3"/>
  <c r="Q13" i="4" s="1"/>
  <c r="L12" i="3"/>
  <c r="Q12" i="4" s="1"/>
  <c r="C27" i="3"/>
  <c r="C44" i="3"/>
  <c r="K49" i="3"/>
  <c r="B31" i="3"/>
  <c r="C30" i="3"/>
  <c r="C43" i="3"/>
  <c r="C38" i="3"/>
  <c r="B28" i="3"/>
  <c r="K27" i="3"/>
  <c r="K12" i="3"/>
  <c r="P12" i="4" s="1"/>
  <c r="B44" i="3"/>
  <c r="L30" i="3"/>
  <c r="C31" i="3"/>
  <c r="L15" i="3"/>
  <c r="B30" i="3"/>
  <c r="E13" i="3"/>
  <c r="E17" i="3"/>
  <c r="Q45" i="3"/>
  <c r="N44" i="3"/>
  <c r="N25" i="3"/>
  <c r="N42" i="3"/>
  <c r="Y9" i="2"/>
  <c r="G45" i="3" s="1"/>
  <c r="Y17" i="2"/>
  <c r="E31" i="3"/>
  <c r="H13" i="3"/>
  <c r="H17" i="3"/>
  <c r="Q44" i="3"/>
  <c r="N24" i="3"/>
  <c r="Q42" i="3"/>
  <c r="E44" i="3"/>
  <c r="Q24" i="3"/>
  <c r="Y23" i="2"/>
  <c r="H44" i="3"/>
  <c r="Q25" i="3"/>
  <c r="Y4" i="2"/>
  <c r="Y5" i="2"/>
  <c r="Y6" i="2"/>
  <c r="P6" i="3" s="1"/>
  <c r="R6" i="4" s="1"/>
  <c r="Y7" i="2"/>
  <c r="Y8" i="2"/>
  <c r="G14" i="3" s="1"/>
  <c r="D12" i="4" s="1"/>
  <c r="Y10" i="2"/>
  <c r="G26" i="3" s="1"/>
  <c r="Y11" i="2"/>
  <c r="G11" i="3" s="1"/>
  <c r="D11" i="4" s="1"/>
  <c r="Y12" i="2"/>
  <c r="G10" i="3" s="1"/>
  <c r="D8" i="4" s="1"/>
  <c r="Y13" i="2"/>
  <c r="G24" i="3" s="1"/>
  <c r="Y14" i="2"/>
  <c r="Y15" i="2"/>
  <c r="G37" i="3" s="1"/>
  <c r="Y16" i="2"/>
  <c r="P10" i="3" s="1"/>
  <c r="R11" i="4" s="1"/>
  <c r="Y18" i="2"/>
  <c r="Y19" i="2"/>
  <c r="Y20" i="2"/>
  <c r="G46" i="3" s="1"/>
  <c r="Y21" i="2"/>
  <c r="G23" i="3" s="1"/>
  <c r="Y22" i="2"/>
  <c r="Y25" i="2"/>
  <c r="Y26" i="2"/>
  <c r="Y28" i="2"/>
  <c r="Y29" i="2"/>
  <c r="Y30" i="2"/>
  <c r="Y31" i="2"/>
  <c r="Y33" i="2"/>
  <c r="G32" i="3" s="1"/>
  <c r="Y34" i="2"/>
  <c r="G35" i="3" s="1"/>
  <c r="Y35" i="2"/>
  <c r="Y36" i="2"/>
  <c r="Y37" i="2"/>
  <c r="Y38" i="2"/>
  <c r="G18" i="3" s="1"/>
  <c r="D17" i="4" s="1"/>
  <c r="Y40" i="2"/>
  <c r="Y42" i="2"/>
  <c r="Y44" i="2"/>
  <c r="Y45" i="2"/>
  <c r="G25" i="3" s="1"/>
  <c r="Y46" i="2"/>
  <c r="Y47" i="2"/>
  <c r="P14" i="3" s="1"/>
  <c r="Y54" i="2"/>
  <c r="G16" i="3" s="1"/>
  <c r="D16" i="4" s="1"/>
  <c r="Y58" i="2"/>
  <c r="Y62" i="2"/>
  <c r="Y51" i="2"/>
  <c r="G7" i="3" s="1"/>
  <c r="D7" i="4" s="1"/>
  <c r="Y48" i="2"/>
  <c r="Y52" i="2"/>
  <c r="Y56" i="2"/>
  <c r="Y60" i="2"/>
  <c r="L15" i="4" l="1"/>
  <c r="M15" i="4" s="1"/>
  <c r="Z10" i="4"/>
  <c r="AA10" i="4" s="1"/>
  <c r="L17" i="4"/>
  <c r="M17" i="4" s="1"/>
  <c r="L8" i="4"/>
  <c r="M8" i="4" s="1"/>
  <c r="L10" i="4"/>
  <c r="M10" i="4" s="1"/>
  <c r="L6" i="4"/>
  <c r="M6" i="4" s="1"/>
  <c r="L12" i="4"/>
  <c r="M12" i="4" s="1"/>
  <c r="L16" i="4"/>
  <c r="M16" i="4" s="1"/>
  <c r="Z11" i="4"/>
  <c r="AA11" i="4" s="1"/>
  <c r="L7" i="4"/>
  <c r="M7" i="4" s="1"/>
  <c r="L11" i="4"/>
  <c r="M11" i="4" s="1"/>
  <c r="Z6" i="4"/>
  <c r="AA6" i="4" s="1"/>
  <c r="Z9" i="4"/>
  <c r="AA9" i="4" s="1"/>
  <c r="P16" i="3"/>
  <c r="P53" i="3"/>
  <c r="P8" i="3"/>
  <c r="R7" i="4" s="1"/>
  <c r="P38" i="3"/>
  <c r="P7" i="3"/>
  <c r="R8" i="4" s="1"/>
  <c r="P37" i="3"/>
  <c r="G19" i="3"/>
  <c r="D20" i="4" s="1"/>
  <c r="P36" i="3"/>
  <c r="P47" i="3"/>
  <c r="G34" i="3"/>
  <c r="G20" i="3"/>
  <c r="D19" i="4" s="1"/>
  <c r="P39" i="3"/>
  <c r="P46" i="3"/>
  <c r="G33" i="3"/>
  <c r="P40" i="3"/>
  <c r="G21" i="3"/>
  <c r="D21" i="4" s="1"/>
  <c r="G47" i="3"/>
  <c r="P29" i="3"/>
  <c r="P50" i="3"/>
  <c r="G40" i="3"/>
  <c r="G8" i="3"/>
  <c r="D9" i="4" s="1"/>
  <c r="P41" i="3"/>
  <c r="G22" i="3"/>
  <c r="P49" i="3"/>
  <c r="G38" i="3"/>
  <c r="P43" i="3"/>
  <c r="G28" i="3"/>
  <c r="P35" i="3"/>
  <c r="G15" i="3"/>
  <c r="D14" i="4" s="1"/>
  <c r="G42" i="3"/>
  <c r="P51" i="3"/>
  <c r="P30" i="3"/>
  <c r="P17" i="3"/>
  <c r="P48" i="3"/>
  <c r="G36" i="3"/>
  <c r="P28" i="3"/>
  <c r="P15" i="3"/>
  <c r="G30" i="3"/>
  <c r="P23" i="3"/>
  <c r="P27" i="3"/>
  <c r="G43" i="3"/>
  <c r="G41" i="3"/>
  <c r="P26" i="3"/>
  <c r="P44" i="3"/>
  <c r="G29" i="3"/>
  <c r="P12" i="3"/>
  <c r="R12" i="4" s="1"/>
  <c r="P24" i="3"/>
  <c r="P25" i="3"/>
  <c r="P13" i="3"/>
  <c r="R13" i="4" s="1"/>
  <c r="G31" i="3"/>
  <c r="P45" i="3"/>
  <c r="P22" i="3"/>
  <c r="G17" i="3"/>
  <c r="D18" i="4" s="1"/>
  <c r="G13" i="3"/>
  <c r="D13" i="4" s="1"/>
  <c r="P34" i="3"/>
  <c r="P42" i="3"/>
  <c r="G27" i="3"/>
  <c r="P52" i="3"/>
  <c r="G44" i="3"/>
  <c r="Z12" i="4" l="1"/>
  <c r="AA12" i="4" s="1"/>
  <c r="L14" i="4"/>
  <c r="M14" i="4" s="1"/>
  <c r="Z8" i="4"/>
  <c r="AA8" i="4" s="1"/>
  <c r="L13" i="4"/>
  <c r="M13" i="4" s="1"/>
  <c r="L18" i="4"/>
  <c r="M18" i="4" s="1"/>
  <c r="L9" i="4"/>
  <c r="M9" i="4" s="1"/>
  <c r="L21" i="4"/>
  <c r="M21" i="4" s="1"/>
  <c r="Z13" i="4"/>
  <c r="AA13" i="4" s="1"/>
  <c r="L19" i="4"/>
  <c r="M19" i="4" s="1"/>
  <c r="L20" i="4"/>
  <c r="M20" i="4" s="1"/>
  <c r="Z7" i="4"/>
  <c r="AA7" i="4" s="1"/>
</calcChain>
</file>

<file path=xl/sharedStrings.xml><?xml version="1.0" encoding="utf-8"?>
<sst xmlns="http://schemas.openxmlformats.org/spreadsheetml/2006/main" count="749" uniqueCount="163">
  <si>
    <t>Latvijas XXII meistarsacīkstes boulingā 2019</t>
  </si>
  <si>
    <t>karina.lababowling@gmail.com, tālr.: +371 20092131. Reģistrācija beidzās 12 stundas pirms katras maiņas.</t>
  </si>
  <si>
    <t>A maiņa</t>
  </si>
  <si>
    <t>D maiņa</t>
  </si>
  <si>
    <t>B maiņa</t>
  </si>
  <si>
    <t>E maiņa</t>
  </si>
  <si>
    <t>C maiņa</t>
  </si>
  <si>
    <t>F maiņa</t>
  </si>
  <si>
    <t>Pirmdien, 06.Majs 2019, 15:00 - 18:30</t>
  </si>
  <si>
    <t>Pirmdien, 06.Maijs 2019, 19:00 - 21:30</t>
  </si>
  <si>
    <t>Otrdiena, 07.Maijs 2019, 15:00 - 18:30</t>
  </si>
  <si>
    <t>Otrdiena, 07.Maijs 2019, 19:00 - 21:30</t>
  </si>
  <si>
    <t>Trešdiena, 08.Maijs 2019, 15:00 - 18:30</t>
  </si>
  <si>
    <t>Trešdiena, 08.Maijs 2019, 19:00 - 21:30</t>
  </si>
  <si>
    <t>Nr</t>
  </si>
  <si>
    <t>Vārds, uzvārds</t>
  </si>
  <si>
    <t>celiņš</t>
  </si>
  <si>
    <t>Klubs</t>
  </si>
  <si>
    <t>Ainars Gilberts</t>
  </si>
  <si>
    <t>LABA</t>
  </si>
  <si>
    <t>Aivars Zizlāns</t>
  </si>
  <si>
    <t>A-Z</t>
  </si>
  <si>
    <t>Aivars Belickis</t>
  </si>
  <si>
    <t>-</t>
  </si>
  <si>
    <t>Andrejs Zilgalvis</t>
  </si>
  <si>
    <t>Aleksandrs Ručevics</t>
  </si>
  <si>
    <t>Anita Valdmane</t>
  </si>
  <si>
    <t>Ten Pin</t>
  </si>
  <si>
    <t>Artūrs Kaļiņins</t>
  </si>
  <si>
    <t>Andis Dārzīņš</t>
  </si>
  <si>
    <t>Artēmijs Hudjakovs</t>
  </si>
  <si>
    <t>Artūrs Ļevikins</t>
  </si>
  <si>
    <t>Artūrs Zavjalovs</t>
  </si>
  <si>
    <t>Dainis Mauriņš</t>
  </si>
  <si>
    <t>Artūrs Priedītis</t>
  </si>
  <si>
    <t>Arvīds Ermans</t>
  </si>
  <si>
    <t>Darja Svincicka</t>
  </si>
  <si>
    <t>Daniels Vēzis</t>
  </si>
  <si>
    <t>Arvils Sproģis</t>
  </si>
  <si>
    <t>Zelta Prizma</t>
  </si>
  <si>
    <t>Haralds Zeidmanis</t>
  </si>
  <si>
    <t>Ģirts Gabrāns</t>
  </si>
  <si>
    <t>Dmitrijs Dumcevs</t>
  </si>
  <si>
    <t>Igors Plade</t>
  </si>
  <si>
    <t>Guntars Beisons</t>
  </si>
  <si>
    <t>Ivars Vinters</t>
  </si>
  <si>
    <t>Edmunds Jansons</t>
  </si>
  <si>
    <t>Jurijs Bokums jun</t>
  </si>
  <si>
    <t>Ilona Ozola</t>
  </si>
  <si>
    <t>Jānis Zalītis</t>
  </si>
  <si>
    <t>Elvijs Udo Dimpers</t>
  </si>
  <si>
    <t>Kirils Kaverzņevs</t>
  </si>
  <si>
    <t>Ints Krievkalns</t>
  </si>
  <si>
    <t>Evelīna Naudiša</t>
  </si>
  <si>
    <t>Maksims Gerasimenko</t>
  </si>
  <si>
    <t>Jānis Zemītis</t>
  </si>
  <si>
    <t>Māris Dukurs</t>
  </si>
  <si>
    <t>Jeļena Šorohova</t>
  </si>
  <si>
    <t>Jānis Naļivaiko</t>
  </si>
  <si>
    <t>Rihards Kovaļenko</t>
  </si>
  <si>
    <t>Jurijs Dumcevs</t>
  </si>
  <si>
    <t>Sergejs Kiseļovs</t>
  </si>
  <si>
    <t>Jeļena Dolgova</t>
  </si>
  <si>
    <t>Tatjana Kožemjakina</t>
  </si>
  <si>
    <t>Natālija Rizņika</t>
  </si>
  <si>
    <t>Jurijs Dolgovs</t>
  </si>
  <si>
    <t>Valdis Skudra</t>
  </si>
  <si>
    <t>Tomass Tereščenko</t>
  </si>
  <si>
    <t>Nikolajs Ovčiņņikovs</t>
  </si>
  <si>
    <t>Liāna Ponomarenko</t>
  </si>
  <si>
    <t>Vlada Zaručevska</t>
  </si>
  <si>
    <t>Marija Ļevikina</t>
  </si>
  <si>
    <t>Pēteris Cimdiņš</t>
  </si>
  <si>
    <t>Mārtiņš Vilnis</t>
  </si>
  <si>
    <t>Veronika Hudjakova</t>
  </si>
  <si>
    <t>Pauls Aizpurvs</t>
  </si>
  <si>
    <t>Toms Pultraks</t>
  </si>
  <si>
    <t>pagaidu lpp</t>
  </si>
  <si>
    <t/>
  </si>
  <si>
    <t>celiņs 2</t>
  </si>
  <si>
    <t>M/F</t>
  </si>
  <si>
    <t>1.spēle</t>
  </si>
  <si>
    <t>2.spēle</t>
  </si>
  <si>
    <t>3.spēle</t>
  </si>
  <si>
    <t>4.spēle</t>
  </si>
  <si>
    <t>5.spēle</t>
  </si>
  <si>
    <t>6.spēle</t>
  </si>
  <si>
    <t>7.spēle</t>
  </si>
  <si>
    <t>8.spēle</t>
  </si>
  <si>
    <t>9.spēle</t>
  </si>
  <si>
    <t>10.spēle</t>
  </si>
  <si>
    <t>11.spēle</t>
  </si>
  <si>
    <t>12.spēle</t>
  </si>
  <si>
    <t>13.spēle</t>
  </si>
  <si>
    <t>14.spēle</t>
  </si>
  <si>
    <t>15.spēle</t>
  </si>
  <si>
    <t>16.spēle</t>
  </si>
  <si>
    <t>1.diena</t>
  </si>
  <si>
    <t>2.diena</t>
  </si>
  <si>
    <t>Summa</t>
  </si>
  <si>
    <t>Vidējais</t>
  </si>
  <si>
    <t>m</t>
  </si>
  <si>
    <t>f</t>
  </si>
  <si>
    <t>Kvalifikācija</t>
  </si>
  <si>
    <t>Vīrieši</t>
  </si>
  <si>
    <t>Sievietes</t>
  </si>
  <si>
    <t>m/f</t>
  </si>
  <si>
    <t>1-8.sp.</t>
  </si>
  <si>
    <t>9-16.sp.</t>
  </si>
  <si>
    <t>Juniori</t>
  </si>
  <si>
    <t>Seniori</t>
  </si>
  <si>
    <t>Pusfināls</t>
  </si>
  <si>
    <t>kval.</t>
  </si>
  <si>
    <t>1 spēle</t>
  </si>
  <si>
    <t>2 spēle</t>
  </si>
  <si>
    <t>3 spēle</t>
  </si>
  <si>
    <t>4 spēle</t>
  </si>
  <si>
    <t>5 spēle</t>
  </si>
  <si>
    <t>6 spēle</t>
  </si>
  <si>
    <t>Play off</t>
  </si>
  <si>
    <t>I. Vīrieši</t>
  </si>
  <si>
    <t>Vārds,uzvārds (3-4 celiņš)</t>
  </si>
  <si>
    <t>Punkti</t>
  </si>
  <si>
    <t>Vārds,uzvārds (7-8 celiņš)</t>
  </si>
  <si>
    <t>Vārds,uzvārds (5-6 celiņš)</t>
  </si>
  <si>
    <t>Vārds,uzvārds (9-10 celiņš)</t>
  </si>
  <si>
    <t>II. Vīrieši</t>
  </si>
  <si>
    <t>III. Sievietes</t>
  </si>
  <si>
    <t>III. Vīrieši</t>
  </si>
  <si>
    <t>Vieta</t>
  </si>
  <si>
    <t>Vārds, Uzvārds</t>
  </si>
  <si>
    <t>06B</t>
  </si>
  <si>
    <t>05A</t>
  </si>
  <si>
    <t>08B</t>
  </si>
  <si>
    <t>10B</t>
  </si>
  <si>
    <t>06A</t>
  </si>
  <si>
    <t>07A</t>
  </si>
  <si>
    <t>08A</t>
  </si>
  <si>
    <t>11A</t>
  </si>
  <si>
    <t>04B</t>
  </si>
  <si>
    <t>09B</t>
  </si>
  <si>
    <t>12A</t>
  </si>
  <si>
    <t>12B</t>
  </si>
  <si>
    <t>09A</t>
  </si>
  <si>
    <t>05B</t>
  </si>
  <si>
    <t>04A</t>
  </si>
  <si>
    <t>07B</t>
  </si>
  <si>
    <t>03A</t>
  </si>
  <si>
    <t>03B</t>
  </si>
  <si>
    <t>11B</t>
  </si>
  <si>
    <t>10A</t>
  </si>
  <si>
    <t>s</t>
  </si>
  <si>
    <t>j/m</t>
  </si>
  <si>
    <t>j/f</t>
  </si>
  <si>
    <t>Pacer</t>
  </si>
  <si>
    <t>02A</t>
  </si>
  <si>
    <t>02B</t>
  </si>
  <si>
    <t>A-Z boulings</t>
  </si>
  <si>
    <t>01A</t>
  </si>
  <si>
    <t>01B</t>
  </si>
  <si>
    <t>IV. Sievietes / par 1-2.vietu</t>
  </si>
  <si>
    <t>IV. Vīrieši / par 1-2.vietu</t>
  </si>
  <si>
    <t>update 2019.g. 12.05. plkst. 17-00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</si>
</sst>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  <family val="2"/>
      <charset val="1"/>
    </font>
    <font>
      <b/>
      <sz val="16"/>
      <color rgb="FF0000FF"/>
      <name val="Trebuchet MS"/>
      <family val="2"/>
      <charset val="1"/>
    </font>
    <font>
      <u/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Verdana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24"/>
      <color rgb="FF000080"/>
      <name val="Trebuchet MS"/>
      <family val="2"/>
      <charset val="1"/>
    </font>
    <font>
      <b/>
      <sz val="14"/>
      <name val="Arial"/>
      <family val="2"/>
      <charset val="1"/>
    </font>
    <font>
      <b/>
      <sz val="11"/>
      <name val="Arial"/>
      <family val="2"/>
      <charset val="1"/>
    </font>
    <font>
      <sz val="10"/>
      <color theme="1"/>
      <name val="Arial"/>
      <family val="2"/>
      <charset val="1"/>
    </font>
    <font>
      <sz val="12"/>
      <color theme="1"/>
      <name val="Verdana"/>
      <family val="2"/>
      <charset val="1"/>
    </font>
    <font>
      <sz val="12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6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C2D1F0"/>
        <bgColor rgb="FFBDE6E1"/>
      </patternFill>
    </fill>
    <fill>
      <patternFill patternType="solid">
        <fgColor rgb="FFFFFF99"/>
        <bgColor rgb="FFFFFF66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BDE6E1"/>
      </patternFill>
    </fill>
    <fill>
      <patternFill patternType="solid">
        <fgColor rgb="FFC0C0C0"/>
        <bgColor rgb="FFC2D1F0"/>
      </patternFill>
    </fill>
    <fill>
      <patternFill patternType="solid">
        <fgColor rgb="FFFFFF66"/>
        <bgColor rgb="FFFFFF99"/>
      </patternFill>
    </fill>
    <fill>
      <patternFill patternType="solid">
        <fgColor rgb="FFDDDDDD"/>
        <bgColor rgb="FFC2D1F0"/>
      </patternFill>
    </fill>
    <fill>
      <patternFill patternType="solid">
        <fgColor rgb="FFBDE6E1"/>
        <bgColor rgb="FFC2D1F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C2D1F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Border="0" applyProtection="0">
      <alignment vertical="center"/>
    </xf>
  </cellStyleXfs>
  <cellXfs count="112">
    <xf numFmtId="0" fontId="0" fillId="0" borderId="0" xfId="0">
      <alignment vertical="center"/>
    </xf>
    <xf numFmtId="0" fontId="6" fillId="4" borderId="0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7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wrapText="1"/>
    </xf>
    <xf numFmtId="0" fontId="11" fillId="10" borderId="1" xfId="0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1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4" borderId="7" xfId="0" applyFont="1" applyFill="1" applyBorder="1" applyAlignment="1">
      <alignment horizontal="center" wrapText="1"/>
    </xf>
    <xf numFmtId="0" fontId="19" fillId="11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10" fillId="0" borderId="1" xfId="0" applyFont="1" applyBorder="1" applyAlignment="1"/>
    <xf numFmtId="0" fontId="0" fillId="0" borderId="0" xfId="0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5" fillId="6" borderId="2" xfId="0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0" fontId="23" fillId="0" borderId="0" xfId="0" applyFont="1">
      <alignment vertical="center"/>
    </xf>
    <xf numFmtId="0" fontId="26" fillId="8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4" xfId="0" applyFont="1" applyBorder="1" applyAlignment="1">
      <alignment wrapText="1"/>
    </xf>
    <xf numFmtId="0" fontId="23" fillId="0" borderId="4" xfId="0" applyFont="1" applyBorder="1" applyAlignment="1">
      <alignment horizontal="center" wrapText="1"/>
    </xf>
    <xf numFmtId="0" fontId="26" fillId="8" borderId="1" xfId="0" applyFont="1" applyFill="1" applyBorder="1" applyAlignment="1">
      <alignment horizontal="left"/>
    </xf>
    <xf numFmtId="0" fontId="28" fillId="8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left"/>
    </xf>
    <xf numFmtId="0" fontId="8" fillId="12" borderId="1" xfId="0" applyFont="1" applyFill="1" applyBorder="1" applyAlignment="1">
      <alignment horizontal="center"/>
    </xf>
    <xf numFmtId="0" fontId="24" fillId="12" borderId="1" xfId="0" applyFont="1" applyFill="1" applyBorder="1" applyAlignment="1">
      <alignment horizontal="left"/>
    </xf>
    <xf numFmtId="0" fontId="24" fillId="12" borderId="1" xfId="0" applyFont="1" applyFill="1" applyBorder="1" applyAlignment="1">
      <alignment horizontal="center"/>
    </xf>
    <xf numFmtId="0" fontId="8" fillId="12" borderId="1" xfId="0" applyFont="1" applyFill="1" applyBorder="1" applyAlignment="1"/>
    <xf numFmtId="0" fontId="19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center" wrapText="1"/>
    </xf>
    <xf numFmtId="0" fontId="29" fillId="3" borderId="10" xfId="0" applyFont="1" applyFill="1" applyBorder="1" applyAlignment="1">
      <alignment horizontal="center" wrapText="1"/>
    </xf>
    <xf numFmtId="0" fontId="29" fillId="3" borderId="11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9" fillId="3" borderId="13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13" borderId="1" xfId="0" applyFont="1" applyFill="1" applyBorder="1" applyAlignment="1">
      <alignment horizontal="center" wrapText="1"/>
    </xf>
    <xf numFmtId="0" fontId="11" fillId="14" borderId="1" xfId="0" applyFont="1" applyFill="1" applyBorder="1" applyAlignment="1">
      <alignment wrapText="1"/>
    </xf>
    <xf numFmtId="0" fontId="11" fillId="14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6" fillId="4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2D1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DDDD"/>
      <rgbColor rgb="FFBDE6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na.lababowling@gmail.com,%20t&#257;lr.:%20+371%2020092131.%20Re&#291;istr&#257;cija%20beidz&#257;s%2012%20stundas%20pirms%20katras%20mai&#326;as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zoomScale="80" zoomScaleNormal="80" workbookViewId="0">
      <selection activeCell="A4" sqref="A4:D4"/>
    </sheetView>
  </sheetViews>
  <sheetFormatPr defaultRowHeight="12.75" x14ac:dyDescent="0.2"/>
  <cols>
    <col min="1" max="1" width="3.85546875" customWidth="1"/>
    <col min="2" max="2" width="25" bestFit="1" customWidth="1"/>
    <col min="3" max="3" width="6.85546875" style="55" customWidth="1"/>
    <col min="4" max="4" width="12.28515625" customWidth="1"/>
    <col min="5" max="5" width="1.28515625" customWidth="1"/>
    <col min="6" max="6" width="3.85546875" customWidth="1"/>
    <col min="7" max="7" width="28.140625" bestFit="1" customWidth="1"/>
    <col min="8" max="8" width="6.85546875" customWidth="1"/>
    <col min="9" max="9" width="13.5703125" customWidth="1"/>
    <col min="10" max="10" width="1.42578125" customWidth="1"/>
    <col min="11" max="11" width="3.85546875"/>
    <col min="12" max="12" width="26" bestFit="1" customWidth="1"/>
    <col min="13" max="13" width="9.140625" style="12"/>
    <col min="14" max="14" width="10" bestFit="1" customWidth="1"/>
    <col min="15" max="15" width="2"/>
    <col min="16" max="16" width="3.85546875"/>
    <col min="17" max="17" width="25" bestFit="1" customWidth="1"/>
    <col min="18" max="18" width="9.140625" style="12"/>
    <col min="19" max="19" width="6.85546875"/>
    <col min="20" max="20" width="1.7109375"/>
    <col min="21" max="21" width="3.85546875"/>
    <col min="22" max="22" width="28.140625" bestFit="1" customWidth="1"/>
    <col min="23" max="23" width="9.140625" style="12"/>
    <col min="24" max="24" width="6.85546875"/>
    <col min="25" max="25" width="1.28515625"/>
    <col min="26" max="26" width="3.85546875"/>
    <col min="27" max="27" width="26" bestFit="1" customWidth="1"/>
    <col min="28" max="28" width="9.140625" style="12"/>
    <col min="29" max="29" width="10"/>
  </cols>
  <sheetData>
    <row r="1" spans="1:29" ht="2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1:29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</row>
    <row r="3" spans="1:29" ht="18" x14ac:dyDescent="0.2">
      <c r="A3" s="86" t="s">
        <v>162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.75" x14ac:dyDescent="0.2">
      <c r="A4" s="82" t="s">
        <v>2</v>
      </c>
      <c r="B4" s="82"/>
      <c r="C4" s="82"/>
      <c r="D4" s="82"/>
      <c r="E4" s="1"/>
      <c r="F4" s="82" t="s">
        <v>3</v>
      </c>
      <c r="G4" s="82"/>
      <c r="H4" s="82"/>
      <c r="I4" s="82"/>
      <c r="J4" s="2"/>
      <c r="K4" s="82" t="s">
        <v>4</v>
      </c>
      <c r="L4" s="82"/>
      <c r="M4" s="82"/>
      <c r="N4" s="82"/>
      <c r="O4" s="2"/>
      <c r="P4" s="82" t="s">
        <v>5</v>
      </c>
      <c r="Q4" s="82"/>
      <c r="R4" s="82"/>
      <c r="S4" s="82"/>
      <c r="T4" s="2"/>
      <c r="U4" s="82" t="s">
        <v>6</v>
      </c>
      <c r="V4" s="82"/>
      <c r="W4" s="82"/>
      <c r="X4" s="82"/>
      <c r="Z4" s="82" t="s">
        <v>7</v>
      </c>
      <c r="AA4" s="82"/>
      <c r="AB4" s="82"/>
      <c r="AC4" s="82"/>
    </row>
    <row r="5" spans="1:29" ht="15.75" x14ac:dyDescent="0.2">
      <c r="A5" s="82" t="s">
        <v>8</v>
      </c>
      <c r="B5" s="82"/>
      <c r="C5" s="82"/>
      <c r="D5" s="82"/>
      <c r="E5" s="1"/>
      <c r="F5" s="82" t="s">
        <v>9</v>
      </c>
      <c r="G5" s="82"/>
      <c r="H5" s="82"/>
      <c r="I5" s="82"/>
      <c r="J5" s="2"/>
      <c r="K5" s="82" t="s">
        <v>10</v>
      </c>
      <c r="L5" s="82"/>
      <c r="M5" s="82"/>
      <c r="N5" s="82"/>
      <c r="O5" s="2"/>
      <c r="P5" s="82" t="s">
        <v>11</v>
      </c>
      <c r="Q5" s="82"/>
      <c r="R5" s="82"/>
      <c r="S5" s="82"/>
      <c r="T5" s="2"/>
      <c r="U5" s="82" t="s">
        <v>12</v>
      </c>
      <c r="V5" s="82"/>
      <c r="W5" s="82"/>
      <c r="X5" s="82"/>
      <c r="Z5" s="82" t="s">
        <v>13</v>
      </c>
      <c r="AA5" s="82"/>
      <c r="AB5" s="82"/>
      <c r="AC5" s="82"/>
    </row>
    <row r="6" spans="1:29" ht="15.75" x14ac:dyDescent="0.2">
      <c r="A6" s="3" t="s">
        <v>14</v>
      </c>
      <c r="B6" s="4" t="s">
        <v>15</v>
      </c>
      <c r="C6" s="53" t="s">
        <v>16</v>
      </c>
      <c r="D6" s="4" t="s">
        <v>17</v>
      </c>
      <c r="E6" s="1"/>
      <c r="F6" s="3" t="s">
        <v>14</v>
      </c>
      <c r="G6" s="4" t="s">
        <v>15</v>
      </c>
      <c r="H6" s="4" t="s">
        <v>16</v>
      </c>
      <c r="I6" s="4" t="s">
        <v>17</v>
      </c>
      <c r="J6" s="2"/>
      <c r="K6" s="3" t="s">
        <v>14</v>
      </c>
      <c r="L6" s="4" t="s">
        <v>15</v>
      </c>
      <c r="M6" s="4" t="s">
        <v>16</v>
      </c>
      <c r="N6" s="4" t="s">
        <v>17</v>
      </c>
      <c r="O6" s="2"/>
      <c r="P6" s="3" t="s">
        <v>14</v>
      </c>
      <c r="Q6" s="4" t="s">
        <v>15</v>
      </c>
      <c r="R6" s="4" t="s">
        <v>16</v>
      </c>
      <c r="S6" s="4" t="s">
        <v>17</v>
      </c>
      <c r="T6" s="2"/>
      <c r="U6" s="3" t="s">
        <v>14</v>
      </c>
      <c r="V6" s="4" t="s">
        <v>15</v>
      </c>
      <c r="W6" s="4" t="s">
        <v>16</v>
      </c>
      <c r="X6" s="4" t="s">
        <v>17</v>
      </c>
      <c r="Z6" s="3" t="s">
        <v>14</v>
      </c>
      <c r="AA6" s="4" t="s">
        <v>15</v>
      </c>
      <c r="AB6" s="4" t="s">
        <v>16</v>
      </c>
      <c r="AC6" s="4" t="s">
        <v>17</v>
      </c>
    </row>
    <row r="7" spans="1:29" ht="15.75" x14ac:dyDescent="0.2">
      <c r="A7" s="5">
        <v>1</v>
      </c>
      <c r="B7" s="74" t="s">
        <v>75</v>
      </c>
      <c r="C7" s="78" t="s">
        <v>147</v>
      </c>
      <c r="D7" s="75" t="s">
        <v>27</v>
      </c>
      <c r="E7" s="1"/>
      <c r="F7" s="5">
        <v>1</v>
      </c>
      <c r="G7" s="74" t="s">
        <v>59</v>
      </c>
      <c r="H7" s="74" t="s">
        <v>147</v>
      </c>
      <c r="I7" s="75" t="s">
        <v>157</v>
      </c>
      <c r="J7" s="2"/>
      <c r="K7" s="5">
        <v>1</v>
      </c>
      <c r="L7" s="76" t="s">
        <v>67</v>
      </c>
      <c r="M7" s="77" t="s">
        <v>145</v>
      </c>
      <c r="N7" s="75" t="s">
        <v>157</v>
      </c>
      <c r="O7" s="59"/>
      <c r="P7" s="60">
        <v>1</v>
      </c>
      <c r="Q7" s="76" t="s">
        <v>18</v>
      </c>
      <c r="R7" s="77" t="s">
        <v>137</v>
      </c>
      <c r="S7" s="77" t="s">
        <v>19</v>
      </c>
      <c r="T7" s="2"/>
      <c r="U7" s="5">
        <v>1</v>
      </c>
      <c r="V7" s="74" t="s">
        <v>22</v>
      </c>
      <c r="W7" s="75" t="s">
        <v>140</v>
      </c>
      <c r="X7" s="75" t="s">
        <v>19</v>
      </c>
      <c r="Z7" s="5">
        <v>1</v>
      </c>
      <c r="AA7" s="6" t="s">
        <v>24</v>
      </c>
      <c r="AB7" s="7" t="s">
        <v>131</v>
      </c>
      <c r="AC7" s="7" t="s">
        <v>19</v>
      </c>
    </row>
    <row r="8" spans="1:29" ht="15.75" x14ac:dyDescent="0.2">
      <c r="A8" s="8">
        <v>2</v>
      </c>
      <c r="B8" s="74" t="s">
        <v>18</v>
      </c>
      <c r="C8" s="78" t="s">
        <v>148</v>
      </c>
      <c r="D8" s="75" t="s">
        <v>19</v>
      </c>
      <c r="E8" s="1"/>
      <c r="F8" s="8">
        <v>2</v>
      </c>
      <c r="G8" s="74" t="s">
        <v>29</v>
      </c>
      <c r="H8" s="74" t="s">
        <v>148</v>
      </c>
      <c r="I8" s="75" t="s">
        <v>27</v>
      </c>
      <c r="J8" s="2"/>
      <c r="K8" s="8">
        <v>2</v>
      </c>
      <c r="L8" s="76" t="s">
        <v>74</v>
      </c>
      <c r="M8" s="77" t="s">
        <v>139</v>
      </c>
      <c r="N8" s="77" t="s">
        <v>27</v>
      </c>
      <c r="O8" s="59"/>
      <c r="P8" s="61">
        <v>2</v>
      </c>
      <c r="Q8" s="76" t="s">
        <v>22</v>
      </c>
      <c r="R8" s="77" t="s">
        <v>144</v>
      </c>
      <c r="S8" s="77" t="s">
        <v>19</v>
      </c>
      <c r="T8" s="2"/>
      <c r="U8" s="8">
        <v>2</v>
      </c>
      <c r="V8" s="74" t="s">
        <v>25</v>
      </c>
      <c r="W8" s="75" t="s">
        <v>137</v>
      </c>
      <c r="X8" s="75" t="s">
        <v>157</v>
      </c>
      <c r="Z8" s="8">
        <v>2</v>
      </c>
      <c r="AA8" s="6" t="s">
        <v>26</v>
      </c>
      <c r="AB8" s="7" t="s">
        <v>136</v>
      </c>
      <c r="AC8" s="7" t="s">
        <v>27</v>
      </c>
    </row>
    <row r="9" spans="1:29" ht="15.75" x14ac:dyDescent="0.2">
      <c r="A9" s="8">
        <v>3</v>
      </c>
      <c r="B9" s="74" t="s">
        <v>71</v>
      </c>
      <c r="C9" s="78" t="s">
        <v>145</v>
      </c>
      <c r="D9" s="75" t="s">
        <v>19</v>
      </c>
      <c r="E9" s="1"/>
      <c r="F9" s="8">
        <v>3</v>
      </c>
      <c r="G9" s="74" t="s">
        <v>20</v>
      </c>
      <c r="H9" s="74" t="s">
        <v>145</v>
      </c>
      <c r="I9" s="75" t="s">
        <v>157</v>
      </c>
      <c r="J9" s="2"/>
      <c r="K9" s="8">
        <v>3</v>
      </c>
      <c r="L9" s="76" t="s">
        <v>56</v>
      </c>
      <c r="M9" s="77" t="s">
        <v>132</v>
      </c>
      <c r="N9" s="77" t="s">
        <v>19</v>
      </c>
      <c r="O9" s="59"/>
      <c r="P9" s="61">
        <v>3</v>
      </c>
      <c r="Q9" s="76" t="s">
        <v>28</v>
      </c>
      <c r="R9" s="77" t="s">
        <v>142</v>
      </c>
      <c r="S9" s="77" t="s">
        <v>19</v>
      </c>
      <c r="T9" s="2"/>
      <c r="U9" s="8">
        <v>3</v>
      </c>
      <c r="V9" s="74" t="s">
        <v>29</v>
      </c>
      <c r="W9" s="75" t="s">
        <v>142</v>
      </c>
      <c r="X9" s="75" t="s">
        <v>27</v>
      </c>
      <c r="Z9" s="8">
        <v>3</v>
      </c>
      <c r="AA9" s="6" t="s">
        <v>30</v>
      </c>
      <c r="AB9" s="7" t="s">
        <v>141</v>
      </c>
      <c r="AC9" s="7" t="s">
        <v>27</v>
      </c>
    </row>
    <row r="10" spans="1:29" ht="15.75" x14ac:dyDescent="0.2">
      <c r="A10" s="5">
        <v>4</v>
      </c>
      <c r="B10" s="74" t="s">
        <v>35</v>
      </c>
      <c r="C10" s="78" t="s">
        <v>139</v>
      </c>
      <c r="D10" s="75" t="s">
        <v>157</v>
      </c>
      <c r="E10" s="1"/>
      <c r="F10" s="5">
        <v>4</v>
      </c>
      <c r="G10" s="74" t="s">
        <v>40</v>
      </c>
      <c r="H10" s="74" t="s">
        <v>139</v>
      </c>
      <c r="I10" s="75" t="s">
        <v>39</v>
      </c>
      <c r="J10" s="2"/>
      <c r="K10" s="5">
        <v>4</v>
      </c>
      <c r="L10" s="76" t="s">
        <v>57</v>
      </c>
      <c r="M10" s="77" t="s">
        <v>144</v>
      </c>
      <c r="N10" s="77" t="s">
        <v>27</v>
      </c>
      <c r="O10" s="59"/>
      <c r="P10" s="60">
        <v>4</v>
      </c>
      <c r="Q10" s="76" t="s">
        <v>34</v>
      </c>
      <c r="R10" s="77" t="s">
        <v>138</v>
      </c>
      <c r="S10" s="77" t="s">
        <v>19</v>
      </c>
      <c r="T10" s="2"/>
      <c r="U10" s="5">
        <v>4</v>
      </c>
      <c r="V10" s="74" t="s">
        <v>34</v>
      </c>
      <c r="W10" s="75" t="s">
        <v>145</v>
      </c>
      <c r="X10" s="75" t="s">
        <v>19</v>
      </c>
      <c r="Z10" s="5">
        <v>4</v>
      </c>
      <c r="AA10" s="6" t="s">
        <v>31</v>
      </c>
      <c r="AB10" s="7" t="s">
        <v>133</v>
      </c>
      <c r="AC10" s="75" t="s">
        <v>157</v>
      </c>
    </row>
    <row r="11" spans="1:29" ht="15.75" x14ac:dyDescent="0.2">
      <c r="A11" s="8">
        <v>5</v>
      </c>
      <c r="B11" s="74" t="s">
        <v>72</v>
      </c>
      <c r="C11" s="78" t="s">
        <v>132</v>
      </c>
      <c r="D11" s="75" t="s">
        <v>19</v>
      </c>
      <c r="E11" s="1"/>
      <c r="F11" s="8">
        <v>5</v>
      </c>
      <c r="G11" s="74" t="s">
        <v>61</v>
      </c>
      <c r="H11" s="74" t="s">
        <v>132</v>
      </c>
      <c r="I11" s="75" t="s">
        <v>157</v>
      </c>
      <c r="J11" s="2"/>
      <c r="K11" s="8">
        <v>5</v>
      </c>
      <c r="L11" s="76" t="s">
        <v>33</v>
      </c>
      <c r="M11" s="77" t="s">
        <v>135</v>
      </c>
      <c r="N11" s="77" t="s">
        <v>19</v>
      </c>
      <c r="O11" s="59"/>
      <c r="P11" s="61">
        <v>5</v>
      </c>
      <c r="Q11" s="76" t="s">
        <v>35</v>
      </c>
      <c r="R11" s="77" t="s">
        <v>143</v>
      </c>
      <c r="S11" s="75" t="s">
        <v>157</v>
      </c>
      <c r="T11" s="2"/>
      <c r="U11" s="8">
        <v>5</v>
      </c>
      <c r="V11" s="74" t="s">
        <v>32</v>
      </c>
      <c r="W11" s="75" t="s">
        <v>135</v>
      </c>
      <c r="X11" s="75" t="s">
        <v>19</v>
      </c>
      <c r="Z11" s="8">
        <v>5</v>
      </c>
      <c r="AA11" s="6" t="s">
        <v>33</v>
      </c>
      <c r="AB11" s="7" t="s">
        <v>138</v>
      </c>
      <c r="AC11" s="7" t="s">
        <v>19</v>
      </c>
    </row>
    <row r="12" spans="1:29" ht="15.75" x14ac:dyDescent="0.2">
      <c r="A12" s="8">
        <v>6</v>
      </c>
      <c r="B12" s="74" t="s">
        <v>28</v>
      </c>
      <c r="C12" s="78" t="s">
        <v>144</v>
      </c>
      <c r="D12" s="75" t="s">
        <v>19</v>
      </c>
      <c r="E12" s="1"/>
      <c r="F12" s="8">
        <v>6</v>
      </c>
      <c r="G12" s="74" t="s">
        <v>154</v>
      </c>
      <c r="H12" s="74" t="s">
        <v>144</v>
      </c>
      <c r="I12" s="75" t="s">
        <v>19</v>
      </c>
      <c r="J12" s="2"/>
      <c r="K12" s="8">
        <v>6</v>
      </c>
      <c r="L12" s="76" t="s">
        <v>41</v>
      </c>
      <c r="M12" s="77" t="s">
        <v>131</v>
      </c>
      <c r="N12" s="77" t="s">
        <v>19</v>
      </c>
      <c r="O12" s="59"/>
      <c r="P12" s="61">
        <v>6</v>
      </c>
      <c r="Q12" s="76" t="s">
        <v>38</v>
      </c>
      <c r="R12" s="77" t="s">
        <v>133</v>
      </c>
      <c r="S12" s="77" t="s">
        <v>39</v>
      </c>
      <c r="T12" s="2"/>
      <c r="U12" s="8">
        <v>6</v>
      </c>
      <c r="V12" s="74" t="s">
        <v>36</v>
      </c>
      <c r="W12" s="75" t="s">
        <v>150</v>
      </c>
      <c r="X12" s="75" t="s">
        <v>19</v>
      </c>
      <c r="Z12" s="8">
        <v>6</v>
      </c>
      <c r="AA12" s="6" t="s">
        <v>37</v>
      </c>
      <c r="AB12" s="7" t="s">
        <v>145</v>
      </c>
      <c r="AC12" s="7" t="s">
        <v>27</v>
      </c>
    </row>
    <row r="13" spans="1:29" ht="15.75" x14ac:dyDescent="0.2">
      <c r="A13" s="5">
        <v>7</v>
      </c>
      <c r="B13" s="74" t="s">
        <v>50</v>
      </c>
      <c r="C13" s="78" t="s">
        <v>135</v>
      </c>
      <c r="D13" s="75" t="s">
        <v>19</v>
      </c>
      <c r="E13" s="1"/>
      <c r="F13" s="5">
        <v>7</v>
      </c>
      <c r="G13" s="74" t="s">
        <v>63</v>
      </c>
      <c r="H13" s="74" t="s">
        <v>135</v>
      </c>
      <c r="I13" s="75" t="s">
        <v>23</v>
      </c>
      <c r="J13" s="2"/>
      <c r="K13" s="5">
        <v>7</v>
      </c>
      <c r="L13" s="76" t="s">
        <v>44</v>
      </c>
      <c r="M13" s="77" t="s">
        <v>136</v>
      </c>
      <c r="N13" s="77" t="s">
        <v>27</v>
      </c>
      <c r="O13" s="59"/>
      <c r="P13" s="60">
        <v>7</v>
      </c>
      <c r="Q13" s="76" t="s">
        <v>42</v>
      </c>
      <c r="R13" s="77" t="s">
        <v>134</v>
      </c>
      <c r="S13" s="77" t="s">
        <v>19</v>
      </c>
      <c r="T13" s="2"/>
      <c r="U13" s="5">
        <v>7</v>
      </c>
      <c r="V13" s="74" t="s">
        <v>45</v>
      </c>
      <c r="W13" s="75" t="s">
        <v>143</v>
      </c>
      <c r="X13" s="75" t="s">
        <v>157</v>
      </c>
      <c r="Z13" s="5">
        <v>7</v>
      </c>
      <c r="AA13" s="6" t="s">
        <v>46</v>
      </c>
      <c r="AB13" s="7" t="s">
        <v>147</v>
      </c>
      <c r="AC13" s="6" t="s">
        <v>39</v>
      </c>
    </row>
    <row r="14" spans="1:29" ht="15.75" x14ac:dyDescent="0.2">
      <c r="A14" s="8">
        <v>8</v>
      </c>
      <c r="B14" s="74" t="s">
        <v>76</v>
      </c>
      <c r="C14" s="78" t="s">
        <v>131</v>
      </c>
      <c r="D14" s="75" t="s">
        <v>19</v>
      </c>
      <c r="E14" s="1"/>
      <c r="F14" s="8">
        <v>8</v>
      </c>
      <c r="G14" s="74" t="s">
        <v>47</v>
      </c>
      <c r="H14" s="74" t="s">
        <v>131</v>
      </c>
      <c r="I14" s="75" t="s">
        <v>19</v>
      </c>
      <c r="J14" s="2"/>
      <c r="K14" s="8">
        <v>8</v>
      </c>
      <c r="L14" s="76" t="s">
        <v>64</v>
      </c>
      <c r="M14" s="77" t="s">
        <v>146</v>
      </c>
      <c r="N14" s="77" t="s">
        <v>19</v>
      </c>
      <c r="O14" s="59"/>
      <c r="P14" s="61">
        <v>8</v>
      </c>
      <c r="Q14" s="76" t="s">
        <v>48</v>
      </c>
      <c r="R14" s="77" t="s">
        <v>131</v>
      </c>
      <c r="S14" s="77" t="s">
        <v>19</v>
      </c>
      <c r="T14" s="2"/>
      <c r="U14" s="8">
        <v>8</v>
      </c>
      <c r="V14" s="74" t="s">
        <v>49</v>
      </c>
      <c r="W14" s="75" t="s">
        <v>146</v>
      </c>
      <c r="X14" s="75" t="s">
        <v>19</v>
      </c>
      <c r="Z14" s="8">
        <v>8</v>
      </c>
      <c r="AA14" s="6" t="s">
        <v>50</v>
      </c>
      <c r="AB14" s="7" t="s">
        <v>137</v>
      </c>
      <c r="AC14" s="7" t="s">
        <v>19</v>
      </c>
    </row>
    <row r="15" spans="1:29" ht="15.75" x14ac:dyDescent="0.2">
      <c r="A15" s="8">
        <v>9</v>
      </c>
      <c r="B15" s="74" t="s">
        <v>31</v>
      </c>
      <c r="C15" s="78" t="s">
        <v>136</v>
      </c>
      <c r="D15" s="75" t="s">
        <v>157</v>
      </c>
      <c r="E15" s="1"/>
      <c r="F15" s="8">
        <v>9</v>
      </c>
      <c r="G15" s="74" t="s">
        <v>56</v>
      </c>
      <c r="H15" s="74" t="s">
        <v>136</v>
      </c>
      <c r="I15" s="75" t="s">
        <v>19</v>
      </c>
      <c r="J15" s="2"/>
      <c r="K15" s="8">
        <v>9</v>
      </c>
      <c r="L15" s="76" t="s">
        <v>24</v>
      </c>
      <c r="M15" s="77" t="s">
        <v>137</v>
      </c>
      <c r="N15" s="77" t="s">
        <v>19</v>
      </c>
      <c r="O15" s="59"/>
      <c r="P15" s="61">
        <v>9</v>
      </c>
      <c r="Q15" s="76" t="s">
        <v>52</v>
      </c>
      <c r="R15" s="77" t="s">
        <v>135</v>
      </c>
      <c r="S15" s="77" t="s">
        <v>27</v>
      </c>
      <c r="T15" s="2"/>
      <c r="U15" s="8">
        <v>9</v>
      </c>
      <c r="V15" s="74" t="s">
        <v>47</v>
      </c>
      <c r="W15" s="75" t="s">
        <v>138</v>
      </c>
      <c r="X15" s="75" t="s">
        <v>19</v>
      </c>
      <c r="Z15" s="8">
        <v>9</v>
      </c>
      <c r="AA15" s="6" t="s">
        <v>53</v>
      </c>
      <c r="AB15" s="7" t="s">
        <v>135</v>
      </c>
      <c r="AC15" s="75" t="s">
        <v>157</v>
      </c>
    </row>
    <row r="16" spans="1:29" ht="15.75" x14ac:dyDescent="0.2">
      <c r="A16" s="5">
        <v>10</v>
      </c>
      <c r="B16" s="74" t="s">
        <v>73</v>
      </c>
      <c r="C16" s="78" t="s">
        <v>146</v>
      </c>
      <c r="D16" s="75" t="s">
        <v>19</v>
      </c>
      <c r="E16" s="1"/>
      <c r="F16" s="5">
        <v>10</v>
      </c>
      <c r="G16" s="74" t="s">
        <v>43</v>
      </c>
      <c r="H16" s="74" t="s">
        <v>146</v>
      </c>
      <c r="I16" s="75" t="s">
        <v>27</v>
      </c>
      <c r="J16" s="2"/>
      <c r="K16" s="5">
        <v>10</v>
      </c>
      <c r="L16" s="76" t="s">
        <v>26</v>
      </c>
      <c r="M16" s="77" t="s">
        <v>133</v>
      </c>
      <c r="N16" s="77" t="s">
        <v>27</v>
      </c>
      <c r="O16" s="59"/>
      <c r="P16" s="60">
        <v>10</v>
      </c>
      <c r="Q16" s="76" t="s">
        <v>45</v>
      </c>
      <c r="R16" s="77" t="s">
        <v>146</v>
      </c>
      <c r="S16" s="75" t="s">
        <v>157</v>
      </c>
      <c r="T16" s="2"/>
      <c r="U16" s="5">
        <v>10</v>
      </c>
      <c r="V16" s="74" t="s">
        <v>51</v>
      </c>
      <c r="W16" s="75" t="s">
        <v>139</v>
      </c>
      <c r="X16" s="75" t="s">
        <v>27</v>
      </c>
      <c r="Z16" s="5">
        <v>10</v>
      </c>
      <c r="AA16" s="6" t="s">
        <v>41</v>
      </c>
      <c r="AB16" s="7" t="s">
        <v>142</v>
      </c>
      <c r="AC16" s="7" t="s">
        <v>19</v>
      </c>
    </row>
    <row r="17" spans="1:29" ht="15.75" x14ac:dyDescent="0.2">
      <c r="A17" s="8">
        <v>11</v>
      </c>
      <c r="B17" s="74" t="s">
        <v>38</v>
      </c>
      <c r="C17" s="78" t="s">
        <v>137</v>
      </c>
      <c r="D17" s="75" t="s">
        <v>39</v>
      </c>
      <c r="E17" s="1"/>
      <c r="F17" s="8">
        <v>11</v>
      </c>
      <c r="G17" s="74" t="s">
        <v>54</v>
      </c>
      <c r="H17" s="74" t="s">
        <v>137</v>
      </c>
      <c r="I17" s="75" t="s">
        <v>19</v>
      </c>
      <c r="J17" s="2"/>
      <c r="K17" s="8">
        <v>11</v>
      </c>
      <c r="L17" s="76" t="s">
        <v>55</v>
      </c>
      <c r="M17" s="77" t="s">
        <v>143</v>
      </c>
      <c r="N17" s="77" t="s">
        <v>27</v>
      </c>
      <c r="O17" s="59"/>
      <c r="P17" s="61">
        <v>11</v>
      </c>
      <c r="Q17" s="76" t="s">
        <v>58</v>
      </c>
      <c r="R17" s="77" t="s">
        <v>140</v>
      </c>
      <c r="S17" s="77" t="s">
        <v>27</v>
      </c>
      <c r="T17" s="2"/>
      <c r="U17" s="8">
        <v>11</v>
      </c>
      <c r="V17" s="74" t="s">
        <v>54</v>
      </c>
      <c r="W17" s="75" t="s">
        <v>144</v>
      </c>
      <c r="X17" s="75" t="s">
        <v>19</v>
      </c>
      <c r="Z17" s="8">
        <v>11</v>
      </c>
      <c r="AA17" s="6" t="s">
        <v>44</v>
      </c>
      <c r="AB17" s="7" t="s">
        <v>155</v>
      </c>
      <c r="AC17" s="7" t="s">
        <v>27</v>
      </c>
    </row>
    <row r="18" spans="1:29" ht="15.75" x14ac:dyDescent="0.2">
      <c r="A18" s="8">
        <v>12</v>
      </c>
      <c r="B18" s="74" t="s">
        <v>58</v>
      </c>
      <c r="C18" s="78" t="s">
        <v>133</v>
      </c>
      <c r="D18" s="75" t="s">
        <v>27</v>
      </c>
      <c r="E18" s="1"/>
      <c r="F18" s="8">
        <v>12</v>
      </c>
      <c r="G18" s="74" t="s">
        <v>51</v>
      </c>
      <c r="H18" s="74" t="s">
        <v>133</v>
      </c>
      <c r="I18" s="75" t="s">
        <v>27</v>
      </c>
      <c r="J18" s="2"/>
      <c r="K18" s="8">
        <v>12</v>
      </c>
      <c r="L18" s="76" t="s">
        <v>30</v>
      </c>
      <c r="M18" s="77" t="s">
        <v>140</v>
      </c>
      <c r="N18" s="77" t="s">
        <v>27</v>
      </c>
      <c r="O18" s="62"/>
      <c r="P18" s="61">
        <v>12</v>
      </c>
      <c r="Q18" s="76" t="s">
        <v>49</v>
      </c>
      <c r="R18" s="77" t="s">
        <v>136</v>
      </c>
      <c r="S18" s="77" t="s">
        <v>19</v>
      </c>
      <c r="T18" s="2"/>
      <c r="U18" s="8">
        <v>12</v>
      </c>
      <c r="V18" s="74" t="s">
        <v>59</v>
      </c>
      <c r="W18" s="75" t="s">
        <v>149</v>
      </c>
      <c r="X18" s="75" t="s">
        <v>157</v>
      </c>
      <c r="Z18" s="8">
        <v>12</v>
      </c>
      <c r="AA18" s="6" t="s">
        <v>55</v>
      </c>
      <c r="AB18" s="7" t="s">
        <v>156</v>
      </c>
      <c r="AC18" s="7" t="s">
        <v>27</v>
      </c>
    </row>
    <row r="19" spans="1:29" ht="15.75" x14ac:dyDescent="0.2">
      <c r="A19" s="5">
        <v>13</v>
      </c>
      <c r="B19" s="74" t="s">
        <v>62</v>
      </c>
      <c r="C19" s="78" t="s">
        <v>143</v>
      </c>
      <c r="D19" s="75" t="s">
        <v>27</v>
      </c>
      <c r="E19" s="1"/>
      <c r="F19" s="5">
        <v>13</v>
      </c>
      <c r="G19" s="74" t="s">
        <v>70</v>
      </c>
      <c r="H19" s="74" t="s">
        <v>143</v>
      </c>
      <c r="I19" s="75" t="s">
        <v>19</v>
      </c>
      <c r="J19" s="2"/>
      <c r="K19" s="5">
        <v>13</v>
      </c>
      <c r="L19" s="76" t="s">
        <v>154</v>
      </c>
      <c r="M19" s="77" t="s">
        <v>150</v>
      </c>
      <c r="N19" s="77" t="s">
        <v>19</v>
      </c>
      <c r="O19" s="59"/>
      <c r="P19" s="60">
        <v>13</v>
      </c>
      <c r="Q19" s="76" t="s">
        <v>62</v>
      </c>
      <c r="R19" s="77" t="s">
        <v>132</v>
      </c>
      <c r="S19" s="77" t="s">
        <v>27</v>
      </c>
      <c r="T19" s="2"/>
      <c r="U19" s="5">
        <v>13</v>
      </c>
      <c r="V19" s="76" t="s">
        <v>61</v>
      </c>
      <c r="W19" s="77" t="s">
        <v>133</v>
      </c>
      <c r="X19" s="75" t="s">
        <v>157</v>
      </c>
      <c r="Z19" s="5">
        <v>13</v>
      </c>
      <c r="AA19" s="6" t="s">
        <v>57</v>
      </c>
      <c r="AB19" s="7" t="s">
        <v>134</v>
      </c>
      <c r="AC19" s="7" t="s">
        <v>27</v>
      </c>
    </row>
    <row r="20" spans="1:29" ht="15.75" x14ac:dyDescent="0.2">
      <c r="A20" s="8">
        <v>14</v>
      </c>
      <c r="B20" s="74" t="s">
        <v>53</v>
      </c>
      <c r="C20" s="78" t="s">
        <v>140</v>
      </c>
      <c r="D20" s="75" t="s">
        <v>157</v>
      </c>
      <c r="E20" s="1"/>
      <c r="F20" s="8">
        <v>14</v>
      </c>
      <c r="G20" s="74" t="s">
        <v>25</v>
      </c>
      <c r="H20" s="74" t="s">
        <v>140</v>
      </c>
      <c r="I20" s="75" t="s">
        <v>157</v>
      </c>
      <c r="J20" s="2"/>
      <c r="K20" s="8">
        <v>14</v>
      </c>
      <c r="L20" s="76" t="s">
        <v>60</v>
      </c>
      <c r="M20" s="77" t="s">
        <v>134</v>
      </c>
      <c r="N20" s="77" t="s">
        <v>19</v>
      </c>
      <c r="O20" s="59"/>
      <c r="P20" s="61">
        <v>14</v>
      </c>
      <c r="Q20" s="76" t="s">
        <v>65</v>
      </c>
      <c r="R20" s="77" t="s">
        <v>149</v>
      </c>
      <c r="S20" s="77" t="s">
        <v>27</v>
      </c>
      <c r="T20" s="2"/>
      <c r="U20" s="8">
        <v>14</v>
      </c>
      <c r="V20" s="74" t="s">
        <v>63</v>
      </c>
      <c r="W20" s="75" t="s">
        <v>132</v>
      </c>
      <c r="X20" s="75" t="s">
        <v>23</v>
      </c>
      <c r="Z20" s="8">
        <v>14</v>
      </c>
      <c r="AA20" s="6" t="s">
        <v>60</v>
      </c>
      <c r="AB20" s="7" t="s">
        <v>140</v>
      </c>
      <c r="AC20" s="7" t="s">
        <v>19</v>
      </c>
    </row>
    <row r="21" spans="1:29" ht="15.75" x14ac:dyDescent="0.2">
      <c r="A21" s="8">
        <v>15</v>
      </c>
      <c r="B21" s="74" t="s">
        <v>69</v>
      </c>
      <c r="C21" s="78" t="s">
        <v>150</v>
      </c>
      <c r="D21" s="75" t="s">
        <v>27</v>
      </c>
      <c r="E21" s="1"/>
      <c r="F21" s="8">
        <v>15</v>
      </c>
      <c r="G21" s="74" t="s">
        <v>67</v>
      </c>
      <c r="H21" s="74" t="s">
        <v>150</v>
      </c>
      <c r="I21" s="75" t="s">
        <v>157</v>
      </c>
      <c r="J21" s="2"/>
      <c r="K21" s="8">
        <v>15</v>
      </c>
      <c r="L21" s="76" t="s">
        <v>43</v>
      </c>
      <c r="M21" s="77" t="s">
        <v>138</v>
      </c>
      <c r="N21" s="77" t="s">
        <v>27</v>
      </c>
      <c r="O21" s="59"/>
      <c r="P21" s="61">
        <v>15</v>
      </c>
      <c r="Q21" s="76" t="s">
        <v>69</v>
      </c>
      <c r="R21" s="77" t="s">
        <v>141</v>
      </c>
      <c r="S21" s="77" t="s">
        <v>27</v>
      </c>
      <c r="T21" s="2"/>
      <c r="U21" s="8">
        <v>15</v>
      </c>
      <c r="V21" s="74" t="s">
        <v>66</v>
      </c>
      <c r="W21" s="75" t="s">
        <v>131</v>
      </c>
      <c r="X21" s="75" t="s">
        <v>19</v>
      </c>
      <c r="Z21" s="8">
        <v>15</v>
      </c>
      <c r="AA21" s="6" t="s">
        <v>71</v>
      </c>
      <c r="AB21" s="7" t="s">
        <v>143</v>
      </c>
      <c r="AC21" s="7" t="s">
        <v>19</v>
      </c>
    </row>
    <row r="22" spans="1:29" ht="15.75" x14ac:dyDescent="0.2">
      <c r="A22" s="5">
        <v>16</v>
      </c>
      <c r="B22" s="74" t="s">
        <v>46</v>
      </c>
      <c r="C22" s="78" t="s">
        <v>134</v>
      </c>
      <c r="D22" s="74" t="s">
        <v>39</v>
      </c>
      <c r="E22" s="1"/>
      <c r="F22" s="5">
        <v>16</v>
      </c>
      <c r="G22" s="74" t="s">
        <v>32</v>
      </c>
      <c r="H22" s="74" t="s">
        <v>134</v>
      </c>
      <c r="I22" s="75" t="s">
        <v>19</v>
      </c>
      <c r="J22" s="2"/>
      <c r="K22" s="5">
        <v>16</v>
      </c>
      <c r="L22" s="76" t="s">
        <v>20</v>
      </c>
      <c r="M22" s="77" t="s">
        <v>149</v>
      </c>
      <c r="N22" s="75" t="s">
        <v>157</v>
      </c>
      <c r="O22" s="59"/>
      <c r="P22" s="60">
        <v>16</v>
      </c>
      <c r="Q22" s="76" t="s">
        <v>72</v>
      </c>
      <c r="R22" s="77" t="s">
        <v>150</v>
      </c>
      <c r="S22" s="77" t="s">
        <v>19</v>
      </c>
      <c r="T22" s="2"/>
      <c r="U22" s="5">
        <v>16</v>
      </c>
      <c r="V22" s="74" t="s">
        <v>70</v>
      </c>
      <c r="W22" s="75" t="s">
        <v>141</v>
      </c>
      <c r="X22" s="75" t="s">
        <v>19</v>
      </c>
      <c r="Y22" s="58" t="s">
        <v>21</v>
      </c>
      <c r="Z22" s="5">
        <v>16</v>
      </c>
      <c r="AA22" s="6" t="s">
        <v>73</v>
      </c>
      <c r="AB22" s="7" t="s">
        <v>132</v>
      </c>
      <c r="AC22" s="7" t="s">
        <v>19</v>
      </c>
    </row>
    <row r="23" spans="1:29" ht="15.75" x14ac:dyDescent="0.2">
      <c r="A23" s="8">
        <v>17</v>
      </c>
      <c r="B23" s="74" t="s">
        <v>42</v>
      </c>
      <c r="C23" s="78" t="s">
        <v>138</v>
      </c>
      <c r="D23" s="75" t="s">
        <v>19</v>
      </c>
      <c r="E23" s="1"/>
      <c r="F23" s="8">
        <v>17</v>
      </c>
      <c r="G23" s="74" t="s">
        <v>36</v>
      </c>
      <c r="H23" s="74" t="s">
        <v>138</v>
      </c>
      <c r="I23" s="75" t="s">
        <v>19</v>
      </c>
      <c r="J23" s="2"/>
      <c r="K23" s="8">
        <v>17</v>
      </c>
      <c r="L23" s="76" t="s">
        <v>37</v>
      </c>
      <c r="M23" s="77" t="s">
        <v>141</v>
      </c>
      <c r="N23" s="77" t="s">
        <v>27</v>
      </c>
      <c r="O23" s="59"/>
      <c r="P23" s="61">
        <v>17</v>
      </c>
      <c r="Q23" s="76"/>
      <c r="R23" s="77"/>
      <c r="S23" s="77"/>
      <c r="T23" s="2"/>
      <c r="U23" s="8">
        <v>17</v>
      </c>
      <c r="V23" s="76" t="s">
        <v>40</v>
      </c>
      <c r="W23" s="77" t="s">
        <v>136</v>
      </c>
      <c r="X23" s="75" t="s">
        <v>39</v>
      </c>
      <c r="Z23" s="8">
        <v>17</v>
      </c>
      <c r="AA23" s="6" t="s">
        <v>64</v>
      </c>
      <c r="AB23" s="7" t="s">
        <v>150</v>
      </c>
      <c r="AC23" s="7" t="s">
        <v>19</v>
      </c>
    </row>
    <row r="24" spans="1:29" ht="15.75" x14ac:dyDescent="0.2">
      <c r="A24" s="8">
        <v>18</v>
      </c>
      <c r="B24" s="74" t="s">
        <v>65</v>
      </c>
      <c r="C24" s="78" t="s">
        <v>149</v>
      </c>
      <c r="D24" s="75" t="s">
        <v>27</v>
      </c>
      <c r="E24" s="1"/>
      <c r="F24" s="8">
        <v>18</v>
      </c>
      <c r="G24" s="74" t="s">
        <v>66</v>
      </c>
      <c r="H24" s="74" t="s">
        <v>149</v>
      </c>
      <c r="I24" s="75" t="s">
        <v>19</v>
      </c>
      <c r="J24" s="2"/>
      <c r="K24" s="8">
        <v>18</v>
      </c>
      <c r="L24" s="76" t="s">
        <v>68</v>
      </c>
      <c r="M24" s="77" t="s">
        <v>142</v>
      </c>
      <c r="N24" s="77" t="s">
        <v>27</v>
      </c>
      <c r="O24" s="59"/>
      <c r="P24" s="61">
        <v>18</v>
      </c>
      <c r="Q24" s="76"/>
      <c r="R24" s="77"/>
      <c r="S24" s="77"/>
      <c r="T24" s="2"/>
      <c r="U24" s="8">
        <v>18</v>
      </c>
      <c r="V24" s="74" t="s">
        <v>154</v>
      </c>
      <c r="W24" s="75" t="s">
        <v>134</v>
      </c>
      <c r="X24" s="75" t="s">
        <v>19</v>
      </c>
      <c r="Z24" s="8">
        <v>18</v>
      </c>
      <c r="AA24" s="6" t="s">
        <v>68</v>
      </c>
      <c r="AB24" s="7" t="s">
        <v>139</v>
      </c>
      <c r="AC24" s="7" t="s">
        <v>27</v>
      </c>
    </row>
    <row r="25" spans="1:29" ht="15.75" x14ac:dyDescent="0.2">
      <c r="A25" s="5">
        <v>19</v>
      </c>
      <c r="B25" s="74" t="s">
        <v>52</v>
      </c>
      <c r="C25" s="78" t="s">
        <v>141</v>
      </c>
      <c r="D25" s="75" t="s">
        <v>27</v>
      </c>
      <c r="E25" s="1"/>
      <c r="F25" s="5">
        <v>19</v>
      </c>
      <c r="G25" s="74"/>
      <c r="H25" s="74"/>
      <c r="I25" s="75"/>
      <c r="J25" s="2"/>
      <c r="K25" s="5">
        <v>19</v>
      </c>
      <c r="L25" s="76"/>
      <c r="M25" s="77"/>
      <c r="N25" s="77"/>
      <c r="O25" s="59"/>
      <c r="P25" s="60">
        <v>19</v>
      </c>
      <c r="Q25" s="76"/>
      <c r="R25" s="77"/>
      <c r="S25" s="77"/>
      <c r="T25" s="2"/>
      <c r="U25" s="5">
        <v>19</v>
      </c>
      <c r="V25" s="74"/>
      <c r="W25" s="75"/>
      <c r="X25" s="75"/>
      <c r="Z25" s="5">
        <v>19</v>
      </c>
      <c r="AA25" s="6" t="s">
        <v>75</v>
      </c>
      <c r="AB25" s="7" t="s">
        <v>148</v>
      </c>
      <c r="AC25" s="7" t="s">
        <v>27</v>
      </c>
    </row>
    <row r="26" spans="1:29" ht="15.75" x14ac:dyDescent="0.2">
      <c r="A26" s="8">
        <v>20</v>
      </c>
      <c r="B26" s="74" t="s">
        <v>48</v>
      </c>
      <c r="C26" s="78" t="s">
        <v>142</v>
      </c>
      <c r="D26" s="75" t="s">
        <v>19</v>
      </c>
      <c r="E26" s="1"/>
      <c r="F26" s="8">
        <v>20</v>
      </c>
      <c r="G26" s="6"/>
      <c r="H26" s="6"/>
      <c r="I26" s="7"/>
      <c r="J26" s="2"/>
      <c r="K26" s="8">
        <v>20</v>
      </c>
      <c r="L26" s="57"/>
      <c r="M26" s="58"/>
      <c r="N26" s="58"/>
      <c r="O26" s="59"/>
      <c r="P26" s="61">
        <v>20</v>
      </c>
      <c r="Q26" s="57"/>
      <c r="R26" s="58"/>
      <c r="S26" s="58"/>
      <c r="T26" s="2"/>
      <c r="U26" s="8">
        <v>20</v>
      </c>
      <c r="V26" s="74"/>
      <c r="W26" s="75"/>
      <c r="X26" s="75"/>
      <c r="Z26" s="8">
        <v>20</v>
      </c>
      <c r="AA26" s="6" t="s">
        <v>76</v>
      </c>
      <c r="AB26" s="7" t="s">
        <v>146</v>
      </c>
      <c r="AC26" s="7" t="s">
        <v>19</v>
      </c>
    </row>
    <row r="27" spans="1:29" ht="15.75" x14ac:dyDescent="0.2">
      <c r="A27" s="8">
        <v>21</v>
      </c>
      <c r="B27" s="74"/>
      <c r="C27" s="78"/>
      <c r="D27" s="75"/>
      <c r="E27" s="1"/>
      <c r="F27" s="8">
        <v>21</v>
      </c>
      <c r="G27" s="6"/>
      <c r="H27" s="6"/>
      <c r="I27" s="7"/>
      <c r="J27" s="2"/>
      <c r="K27" s="8">
        <v>21</v>
      </c>
      <c r="L27" s="57"/>
      <c r="M27" s="58"/>
      <c r="N27" s="58"/>
      <c r="O27" s="59"/>
      <c r="P27" s="61">
        <v>21</v>
      </c>
      <c r="Q27" s="57"/>
      <c r="R27" s="58"/>
      <c r="S27" s="58"/>
      <c r="T27" s="2"/>
      <c r="U27" s="8">
        <v>21</v>
      </c>
      <c r="V27" s="74"/>
      <c r="W27" s="75"/>
      <c r="X27" s="75"/>
      <c r="Z27" s="8">
        <v>21</v>
      </c>
      <c r="AA27" s="6" t="s">
        <v>74</v>
      </c>
      <c r="AB27" s="7" t="s">
        <v>144</v>
      </c>
      <c r="AC27" s="7" t="s">
        <v>27</v>
      </c>
    </row>
    <row r="28" spans="1:29" ht="15.75" x14ac:dyDescent="0.2">
      <c r="A28" s="5">
        <v>22</v>
      </c>
      <c r="B28" s="74"/>
      <c r="C28" s="78"/>
      <c r="D28" s="75"/>
      <c r="E28" s="1"/>
      <c r="F28" s="5">
        <v>22</v>
      </c>
      <c r="G28" s="6"/>
      <c r="H28" s="6"/>
      <c r="I28" s="7"/>
      <c r="J28" s="2"/>
      <c r="K28" s="5">
        <v>22</v>
      </c>
      <c r="L28" s="6"/>
      <c r="M28" s="7"/>
      <c r="N28" s="7"/>
      <c r="O28" s="2"/>
      <c r="P28" s="5">
        <v>22</v>
      </c>
      <c r="Q28" s="6"/>
      <c r="R28" s="7"/>
      <c r="S28" s="7"/>
      <c r="T28" s="2"/>
      <c r="U28" s="5">
        <v>22</v>
      </c>
      <c r="V28" s="74"/>
      <c r="W28" s="75"/>
      <c r="X28" s="75"/>
      <c r="Z28" s="5">
        <v>22</v>
      </c>
      <c r="AA28" s="6" t="s">
        <v>154</v>
      </c>
      <c r="AB28" s="7" t="s">
        <v>149</v>
      </c>
      <c r="AC28" s="7" t="s">
        <v>19</v>
      </c>
    </row>
    <row r="29" spans="1:29" ht="15.75" customHeight="1" x14ac:dyDescent="0.25">
      <c r="A29" s="83" t="s">
        <v>77</v>
      </c>
      <c r="B29" s="83"/>
      <c r="C29" s="83"/>
      <c r="D29" s="83"/>
      <c r="E29" s="1"/>
      <c r="F29" s="83" t="s">
        <v>77</v>
      </c>
      <c r="G29" s="83"/>
      <c r="H29" s="83"/>
      <c r="I29" s="83"/>
      <c r="J29" s="2"/>
      <c r="K29" s="83" t="s">
        <v>77</v>
      </c>
      <c r="L29" s="83"/>
      <c r="M29" s="83"/>
      <c r="N29" s="83"/>
      <c r="O29" s="2"/>
      <c r="P29" s="83" t="s">
        <v>77</v>
      </c>
      <c r="Q29" s="83"/>
      <c r="R29" s="83"/>
      <c r="S29" s="83"/>
      <c r="T29" s="2"/>
      <c r="U29" s="83" t="s">
        <v>77</v>
      </c>
      <c r="V29" s="83"/>
      <c r="W29" s="83"/>
      <c r="X29" s="83"/>
      <c r="Z29" s="83" t="s">
        <v>77</v>
      </c>
      <c r="AA29" s="83"/>
      <c r="AB29" s="83"/>
      <c r="AC29" s="83"/>
    </row>
    <row r="30" spans="1:29" ht="15.75" customHeight="1" x14ac:dyDescent="0.3">
      <c r="A30" s="9">
        <v>1</v>
      </c>
      <c r="B30" s="10"/>
      <c r="C30" s="54"/>
      <c r="D30" s="11"/>
      <c r="E30" s="1"/>
      <c r="F30" s="9">
        <v>1</v>
      </c>
      <c r="G30" s="10"/>
      <c r="H30" s="10"/>
      <c r="I30" s="11"/>
      <c r="J30" s="2"/>
      <c r="K30" s="9">
        <v>1</v>
      </c>
      <c r="L30" s="10"/>
      <c r="M30" s="11"/>
      <c r="N30" s="11"/>
      <c r="O30" s="2"/>
      <c r="P30" s="9">
        <v>1</v>
      </c>
      <c r="Q30" s="10"/>
      <c r="R30" s="11"/>
      <c r="S30" s="11"/>
      <c r="T30" s="2"/>
      <c r="U30" s="9">
        <v>1</v>
      </c>
      <c r="V30" s="10"/>
      <c r="W30" s="11"/>
      <c r="X30" s="11"/>
      <c r="Z30" s="9">
        <v>1</v>
      </c>
      <c r="AA30" s="10"/>
      <c r="AB30" s="11"/>
      <c r="AC30" s="11"/>
    </row>
    <row r="31" spans="1:29" ht="15.75" customHeight="1" x14ac:dyDescent="0.3">
      <c r="A31" s="9">
        <v>2</v>
      </c>
      <c r="B31" s="10"/>
      <c r="C31" s="54"/>
      <c r="D31" s="11"/>
      <c r="E31" s="1"/>
      <c r="F31" s="9">
        <v>2</v>
      </c>
      <c r="G31" s="10"/>
      <c r="H31" s="10"/>
      <c r="I31" s="11"/>
      <c r="J31" s="2"/>
      <c r="K31" s="9">
        <v>2</v>
      </c>
      <c r="L31" s="10"/>
      <c r="M31" s="11"/>
      <c r="N31" s="11"/>
      <c r="O31" s="2"/>
      <c r="P31" s="9">
        <v>2</v>
      </c>
      <c r="Q31" s="10"/>
      <c r="R31" s="11"/>
      <c r="S31" s="11"/>
      <c r="T31" s="2"/>
      <c r="U31" s="9">
        <v>2</v>
      </c>
      <c r="V31" s="10"/>
      <c r="W31" s="11"/>
      <c r="X31" s="11"/>
      <c r="Z31" s="9">
        <v>2</v>
      </c>
      <c r="AA31" s="10"/>
      <c r="AB31" s="11"/>
      <c r="AC31" s="11"/>
    </row>
    <row r="32" spans="1:29" ht="15.75" customHeight="1" x14ac:dyDescent="0.3">
      <c r="A32" s="9">
        <v>3</v>
      </c>
      <c r="B32" s="10"/>
      <c r="C32" s="54"/>
      <c r="D32" s="11"/>
      <c r="E32" s="1"/>
      <c r="F32" s="9">
        <v>3</v>
      </c>
      <c r="G32" s="10"/>
      <c r="H32" s="10"/>
      <c r="I32" s="11"/>
      <c r="J32" s="2"/>
      <c r="K32" s="9">
        <v>3</v>
      </c>
      <c r="L32" s="10"/>
      <c r="M32" s="11"/>
      <c r="N32" s="11"/>
      <c r="O32" s="2"/>
      <c r="P32" s="9">
        <v>3</v>
      </c>
      <c r="Q32" s="10"/>
      <c r="R32" s="11"/>
      <c r="S32" s="11"/>
      <c r="T32" s="2"/>
      <c r="U32" s="9">
        <v>3</v>
      </c>
      <c r="V32" s="10"/>
      <c r="W32" s="11"/>
      <c r="X32" s="11"/>
      <c r="Z32" s="9">
        <v>3</v>
      </c>
      <c r="AA32" s="10"/>
      <c r="AB32" s="11"/>
      <c r="AC32" s="11"/>
    </row>
    <row r="33" spans="1:29" ht="15.75" customHeight="1" x14ac:dyDescent="0.3">
      <c r="A33" s="9">
        <v>4</v>
      </c>
      <c r="B33" s="10"/>
      <c r="C33" s="54"/>
      <c r="D33" s="11"/>
      <c r="E33" s="1"/>
      <c r="F33" s="9">
        <v>4</v>
      </c>
      <c r="G33" s="10"/>
      <c r="H33" s="10"/>
      <c r="I33" s="11"/>
      <c r="J33" s="2"/>
      <c r="K33" s="9">
        <v>4</v>
      </c>
      <c r="L33" s="10"/>
      <c r="M33" s="11"/>
      <c r="N33" s="11"/>
      <c r="O33" s="2"/>
      <c r="P33" s="9">
        <v>4</v>
      </c>
      <c r="Q33" s="10"/>
      <c r="R33" s="11"/>
      <c r="S33" s="11"/>
      <c r="T33" s="2"/>
      <c r="U33" s="9">
        <v>4</v>
      </c>
      <c r="V33" s="10"/>
      <c r="W33" s="11"/>
      <c r="X33" s="11"/>
      <c r="Z33" s="9">
        <v>4</v>
      </c>
      <c r="AA33" s="10"/>
      <c r="AB33" s="11"/>
      <c r="AC33" s="11"/>
    </row>
    <row r="34" spans="1:29" ht="18.75" x14ac:dyDescent="0.3">
      <c r="A34" s="9">
        <v>5</v>
      </c>
      <c r="B34" s="10"/>
      <c r="C34" s="54"/>
      <c r="D34" s="11"/>
      <c r="E34" s="1"/>
      <c r="F34" s="9">
        <v>5</v>
      </c>
      <c r="G34" s="10"/>
      <c r="H34" s="10"/>
      <c r="I34" s="11"/>
      <c r="J34" s="2"/>
      <c r="K34" s="9">
        <v>5</v>
      </c>
      <c r="L34" s="10"/>
      <c r="M34" s="11"/>
      <c r="N34" s="11"/>
      <c r="O34" s="2"/>
      <c r="P34" s="9">
        <v>5</v>
      </c>
      <c r="Q34" s="10"/>
      <c r="R34" s="11"/>
      <c r="S34" s="11"/>
      <c r="T34" s="2"/>
      <c r="U34" s="9">
        <v>5</v>
      </c>
      <c r="V34" s="10"/>
      <c r="W34" s="11"/>
      <c r="X34" s="11"/>
      <c r="Z34" s="9">
        <v>5</v>
      </c>
      <c r="AA34" s="10"/>
      <c r="AB34" s="11"/>
      <c r="AC34" s="11"/>
    </row>
    <row r="35" spans="1:29" ht="18.75" x14ac:dyDescent="0.3">
      <c r="A35" s="9">
        <v>6</v>
      </c>
      <c r="B35" s="10"/>
      <c r="C35" s="54"/>
      <c r="D35" s="11"/>
      <c r="E35" s="1"/>
      <c r="F35" s="9">
        <v>6</v>
      </c>
      <c r="G35" s="10"/>
      <c r="H35" s="10"/>
      <c r="I35" s="11"/>
      <c r="J35" s="2"/>
      <c r="K35" s="9">
        <v>6</v>
      </c>
      <c r="L35" s="10"/>
      <c r="M35" s="11"/>
      <c r="N35" s="11"/>
      <c r="O35" s="2"/>
      <c r="P35" s="9">
        <v>6</v>
      </c>
      <c r="Q35" s="10"/>
      <c r="R35" s="11"/>
      <c r="S35" s="11"/>
      <c r="T35" s="2"/>
      <c r="U35" s="9">
        <v>6</v>
      </c>
      <c r="V35" s="10"/>
      <c r="W35" s="11"/>
      <c r="X35" s="11"/>
      <c r="Z35" s="9">
        <v>6</v>
      </c>
      <c r="AA35" s="10"/>
      <c r="AB35" s="11"/>
      <c r="AC35" s="11"/>
    </row>
  </sheetData>
  <sortState ref="L7:N24">
    <sortCondition ref="M7:M24"/>
  </sortState>
  <mergeCells count="21">
    <mergeCell ref="A1:AC1"/>
    <mergeCell ref="A2:AC2"/>
    <mergeCell ref="A3:AC3"/>
    <mergeCell ref="A4:D4"/>
    <mergeCell ref="F4:I4"/>
    <mergeCell ref="K4:N4"/>
    <mergeCell ref="P4:S4"/>
    <mergeCell ref="U4:X4"/>
    <mergeCell ref="Z4:AC4"/>
    <mergeCell ref="Z5:AC5"/>
    <mergeCell ref="A29:D29"/>
    <mergeCell ref="F29:I29"/>
    <mergeCell ref="K29:N29"/>
    <mergeCell ref="P29:S29"/>
    <mergeCell ref="U29:X29"/>
    <mergeCell ref="Z29:AC29"/>
    <mergeCell ref="A5:D5"/>
    <mergeCell ref="F5:I5"/>
    <mergeCell ref="K5:N5"/>
    <mergeCell ref="P5:S5"/>
    <mergeCell ref="U5:X5"/>
  </mergeCells>
  <hyperlinks>
    <hyperlink ref="A2" r:id="rId1"/>
  </hyperlinks>
  <pageMargins left="0.12986111111111101" right="0.140277777777778" top="0.17013888888888901" bottom="0.5" header="0.51180555555555496" footer="0.51180555555555496"/>
  <pageSetup paperSize="9" firstPageNumber="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zoomScale="95" zoomScaleNormal="95" workbookViewId="0">
      <selection activeCell="D75" sqref="D75"/>
    </sheetView>
  </sheetViews>
  <sheetFormatPr defaultRowHeight="12.75" x14ac:dyDescent="0.2"/>
  <cols>
    <col min="1" max="1" width="9.140625" style="62"/>
    <col min="2" max="2" width="27.28515625" style="62"/>
    <col min="3" max="3" width="16.28515625" style="73"/>
    <col min="4" max="4" width="7.7109375" style="73"/>
    <col min="5" max="5" width="8.7109375" style="73"/>
    <col min="6" max="6" width="6.140625" style="73"/>
    <col min="7" max="15" width="7.42578125" style="62"/>
    <col min="16" max="24" width="8.42578125" style="62"/>
    <col min="25" max="25" width="8" style="62"/>
    <col min="26" max="16384" width="9.140625" style="62"/>
  </cols>
  <sheetData>
    <row r="1" spans="1:26" x14ac:dyDescent="0.2">
      <c r="C1" s="62"/>
      <c r="D1" s="62"/>
      <c r="E1" s="62"/>
      <c r="F1" s="62"/>
      <c r="S1" s="67" t="s">
        <v>78</v>
      </c>
      <c r="Z1" s="67" t="s">
        <v>78</v>
      </c>
    </row>
    <row r="2" spans="1:26" x14ac:dyDescent="0.2">
      <c r="A2" s="68"/>
      <c r="B2" s="68"/>
      <c r="C2" s="69"/>
      <c r="D2" s="62"/>
      <c r="E2" s="62"/>
      <c r="F2" s="69"/>
      <c r="G2" s="68"/>
      <c r="H2" s="68"/>
      <c r="I2" s="68"/>
      <c r="J2" s="68"/>
      <c r="K2" s="68"/>
      <c r="L2" s="68"/>
      <c r="M2" s="68"/>
      <c r="N2" s="68"/>
      <c r="O2" s="69">
        <v>1</v>
      </c>
      <c r="P2" s="69">
        <v>2</v>
      </c>
      <c r="Q2" s="69">
        <v>3</v>
      </c>
      <c r="R2" s="69">
        <v>4</v>
      </c>
      <c r="S2" s="69">
        <v>5</v>
      </c>
      <c r="T2" s="69">
        <v>6</v>
      </c>
      <c r="U2" s="69">
        <v>7</v>
      </c>
      <c r="V2" s="69">
        <v>8</v>
      </c>
      <c r="W2" s="68"/>
      <c r="X2" s="68"/>
      <c r="Y2" s="68"/>
      <c r="Z2" s="68" t="s">
        <v>78</v>
      </c>
    </row>
    <row r="3" spans="1:26" ht="15.75" x14ac:dyDescent="0.25">
      <c r="A3" s="63" t="s">
        <v>14</v>
      </c>
      <c r="B3" s="70" t="s">
        <v>15</v>
      </c>
      <c r="C3" s="63" t="s">
        <v>17</v>
      </c>
      <c r="D3" s="63" t="s">
        <v>16</v>
      </c>
      <c r="E3" s="71" t="s">
        <v>79</v>
      </c>
      <c r="F3" s="63" t="s">
        <v>80</v>
      </c>
      <c r="G3" s="72" t="s">
        <v>81</v>
      </c>
      <c r="H3" s="72" t="s">
        <v>82</v>
      </c>
      <c r="I3" s="72" t="s">
        <v>83</v>
      </c>
      <c r="J3" s="72" t="s">
        <v>84</v>
      </c>
      <c r="K3" s="72" t="s">
        <v>85</v>
      </c>
      <c r="L3" s="72" t="s">
        <v>86</v>
      </c>
      <c r="M3" s="72" t="s">
        <v>87</v>
      </c>
      <c r="N3" s="72" t="s">
        <v>88</v>
      </c>
      <c r="O3" s="72" t="s">
        <v>89</v>
      </c>
      <c r="P3" s="72" t="s">
        <v>90</v>
      </c>
      <c r="Q3" s="72" t="s">
        <v>91</v>
      </c>
      <c r="R3" s="72" t="s">
        <v>92</v>
      </c>
      <c r="S3" s="72" t="s">
        <v>93</v>
      </c>
      <c r="T3" s="72" t="s">
        <v>94</v>
      </c>
      <c r="U3" s="72" t="s">
        <v>95</v>
      </c>
      <c r="V3" s="72" t="s">
        <v>96</v>
      </c>
      <c r="W3" s="72" t="s">
        <v>97</v>
      </c>
      <c r="X3" s="72" t="s">
        <v>98</v>
      </c>
      <c r="Y3" s="72" t="s">
        <v>99</v>
      </c>
      <c r="Z3" s="72" t="s">
        <v>100</v>
      </c>
    </row>
    <row r="4" spans="1:26" ht="15.75" x14ac:dyDescent="0.25">
      <c r="A4" s="63">
        <v>1</v>
      </c>
      <c r="B4" s="57" t="str">
        <f>'registrācija-maiņas'!B7</f>
        <v>Pauls Aizpurvs</v>
      </c>
      <c r="C4" s="58" t="str">
        <f>'registrācija-maiņas'!D7</f>
        <v>Ten Pin</v>
      </c>
      <c r="D4" s="64" t="str">
        <f>'registrācija-maiņas'!C7</f>
        <v>03A</v>
      </c>
      <c r="E4" s="64" t="s">
        <v>148</v>
      </c>
      <c r="F4" s="64" t="s">
        <v>151</v>
      </c>
      <c r="G4" s="64">
        <v>176</v>
      </c>
      <c r="H4" s="64">
        <v>223</v>
      </c>
      <c r="I4" s="64">
        <v>192</v>
      </c>
      <c r="J4" s="64">
        <v>202</v>
      </c>
      <c r="K4" s="64">
        <v>164</v>
      </c>
      <c r="L4" s="64">
        <v>136</v>
      </c>
      <c r="M4" s="64">
        <v>139</v>
      </c>
      <c r="N4" s="64">
        <v>178</v>
      </c>
      <c r="O4" s="64">
        <v>191</v>
      </c>
      <c r="P4" s="64">
        <v>213</v>
      </c>
      <c r="Q4" s="64">
        <v>177</v>
      </c>
      <c r="R4" s="64">
        <v>257</v>
      </c>
      <c r="S4" s="64">
        <v>178</v>
      </c>
      <c r="T4" s="64">
        <v>187</v>
      </c>
      <c r="U4" s="64">
        <v>168</v>
      </c>
      <c r="V4" s="64">
        <v>190</v>
      </c>
      <c r="W4" s="64">
        <f t="shared" ref="W4:W35" si="0">G4+H4+I4+J4+K4+L4+M4+N4</f>
        <v>1410</v>
      </c>
      <c r="X4" s="64">
        <f t="shared" ref="X4:X35" si="1">O4+P4+Q4+R4+S4+T4+U4+V4</f>
        <v>1561</v>
      </c>
      <c r="Y4" s="64">
        <f t="shared" ref="Y4:Y35" si="2">W4+X4</f>
        <v>2971</v>
      </c>
      <c r="Z4" s="65">
        <f t="shared" ref="Z4:Z35" si="3">AVERAGE(G4:V4)</f>
        <v>185.6875</v>
      </c>
    </row>
    <row r="5" spans="1:26" ht="15.75" x14ac:dyDescent="0.25">
      <c r="A5" s="63">
        <v>2</v>
      </c>
      <c r="B5" s="57" t="str">
        <f>'registrācija-maiņas'!B8</f>
        <v>Ainars Gilberts</v>
      </c>
      <c r="C5" s="58" t="str">
        <f>'registrācija-maiņas'!D8</f>
        <v>LABA</v>
      </c>
      <c r="D5" s="64" t="str">
        <f>'registrācija-maiņas'!C8</f>
        <v>03B</v>
      </c>
      <c r="E5" s="64" t="s">
        <v>137</v>
      </c>
      <c r="F5" s="64" t="s">
        <v>151</v>
      </c>
      <c r="G5" s="64">
        <v>154</v>
      </c>
      <c r="H5" s="64">
        <v>149</v>
      </c>
      <c r="I5" s="64">
        <v>198</v>
      </c>
      <c r="J5" s="64">
        <v>174</v>
      </c>
      <c r="K5" s="64">
        <v>155</v>
      </c>
      <c r="L5" s="64">
        <v>135</v>
      </c>
      <c r="M5" s="64">
        <v>112</v>
      </c>
      <c r="N5" s="64">
        <v>125</v>
      </c>
      <c r="O5" s="64">
        <v>219</v>
      </c>
      <c r="P5" s="64">
        <v>137</v>
      </c>
      <c r="Q5" s="64">
        <v>142</v>
      </c>
      <c r="R5" s="64">
        <v>153</v>
      </c>
      <c r="S5" s="64">
        <v>233</v>
      </c>
      <c r="T5" s="64">
        <v>139</v>
      </c>
      <c r="U5" s="64">
        <v>184</v>
      </c>
      <c r="V5" s="64">
        <v>213</v>
      </c>
      <c r="W5" s="64">
        <f t="shared" si="0"/>
        <v>1202</v>
      </c>
      <c r="X5" s="64">
        <f t="shared" si="1"/>
        <v>1420</v>
      </c>
      <c r="Y5" s="64">
        <f t="shared" si="2"/>
        <v>2622</v>
      </c>
      <c r="Z5" s="65">
        <f t="shared" si="3"/>
        <v>163.875</v>
      </c>
    </row>
    <row r="6" spans="1:26" ht="15.75" x14ac:dyDescent="0.25">
      <c r="A6" s="63">
        <v>3</v>
      </c>
      <c r="B6" s="57" t="str">
        <f>'registrācija-maiņas'!B9</f>
        <v>Marija Ļevikina</v>
      </c>
      <c r="C6" s="58" t="str">
        <f>'registrācija-maiņas'!D9</f>
        <v>LABA</v>
      </c>
      <c r="D6" s="64" t="str">
        <f>'registrācija-maiņas'!C9</f>
        <v>04A</v>
      </c>
      <c r="E6" s="64" t="s">
        <v>143</v>
      </c>
      <c r="F6" s="64" t="s">
        <v>102</v>
      </c>
      <c r="G6" s="64">
        <v>180</v>
      </c>
      <c r="H6" s="64">
        <v>224</v>
      </c>
      <c r="I6" s="64">
        <v>189</v>
      </c>
      <c r="J6" s="64">
        <v>204</v>
      </c>
      <c r="K6" s="64">
        <v>187</v>
      </c>
      <c r="L6" s="64">
        <v>178</v>
      </c>
      <c r="M6" s="64">
        <v>211</v>
      </c>
      <c r="N6" s="64">
        <v>211</v>
      </c>
      <c r="O6" s="64">
        <v>193</v>
      </c>
      <c r="P6" s="64">
        <v>237</v>
      </c>
      <c r="Q6" s="64">
        <v>172</v>
      </c>
      <c r="R6" s="64">
        <v>202</v>
      </c>
      <c r="S6" s="64">
        <v>269</v>
      </c>
      <c r="T6" s="64">
        <v>277</v>
      </c>
      <c r="U6" s="64">
        <v>227</v>
      </c>
      <c r="V6" s="64">
        <v>179</v>
      </c>
      <c r="W6" s="64">
        <f t="shared" si="0"/>
        <v>1584</v>
      </c>
      <c r="X6" s="64">
        <f t="shared" si="1"/>
        <v>1756</v>
      </c>
      <c r="Y6" s="64">
        <f t="shared" si="2"/>
        <v>3340</v>
      </c>
      <c r="Z6" s="65">
        <f t="shared" si="3"/>
        <v>208.75</v>
      </c>
    </row>
    <row r="7" spans="1:26" ht="15.75" x14ac:dyDescent="0.25">
      <c r="A7" s="63">
        <v>4</v>
      </c>
      <c r="B7" s="57" t="str">
        <f>'registrācija-maiņas'!B10</f>
        <v>Arvīds Ermans</v>
      </c>
      <c r="C7" s="58" t="str">
        <f>'registrācija-maiņas'!D10</f>
        <v>A-Z boulings</v>
      </c>
      <c r="D7" s="64" t="str">
        <f>'registrācija-maiņas'!C10</f>
        <v>04B</v>
      </c>
      <c r="E7" s="64" t="s">
        <v>143</v>
      </c>
      <c r="F7" s="64" t="s">
        <v>152</v>
      </c>
      <c r="G7" s="64">
        <v>210</v>
      </c>
      <c r="H7" s="64">
        <v>188</v>
      </c>
      <c r="I7" s="64">
        <v>237</v>
      </c>
      <c r="J7" s="64">
        <v>173</v>
      </c>
      <c r="K7" s="64">
        <v>188</v>
      </c>
      <c r="L7" s="64">
        <v>163</v>
      </c>
      <c r="M7" s="64">
        <v>185</v>
      </c>
      <c r="N7" s="64">
        <v>214</v>
      </c>
      <c r="O7" s="64">
        <v>218</v>
      </c>
      <c r="P7" s="64">
        <v>267</v>
      </c>
      <c r="Q7" s="64">
        <v>165</v>
      </c>
      <c r="R7" s="64">
        <v>246</v>
      </c>
      <c r="S7" s="64">
        <v>201</v>
      </c>
      <c r="T7" s="64">
        <v>181</v>
      </c>
      <c r="U7" s="64">
        <v>163</v>
      </c>
      <c r="V7" s="64">
        <v>201</v>
      </c>
      <c r="W7" s="64">
        <f t="shared" si="0"/>
        <v>1558</v>
      </c>
      <c r="X7" s="64">
        <f t="shared" si="1"/>
        <v>1642</v>
      </c>
      <c r="Y7" s="64">
        <f t="shared" si="2"/>
        <v>3200</v>
      </c>
      <c r="Z7" s="65">
        <f t="shared" si="3"/>
        <v>200</v>
      </c>
    </row>
    <row r="8" spans="1:26" ht="15.75" x14ac:dyDescent="0.25">
      <c r="A8" s="63">
        <v>5</v>
      </c>
      <c r="B8" s="57" t="str">
        <f>'registrācija-maiņas'!B11</f>
        <v>Pēteris Cimdiņš</v>
      </c>
      <c r="C8" s="58" t="str">
        <f>'registrācija-maiņas'!D11</f>
        <v>LABA</v>
      </c>
      <c r="D8" s="64" t="str">
        <f>'registrācija-maiņas'!C11</f>
        <v>05A</v>
      </c>
      <c r="E8" s="64" t="s">
        <v>150</v>
      </c>
      <c r="F8" s="64" t="s">
        <v>101</v>
      </c>
      <c r="G8" s="64">
        <v>225</v>
      </c>
      <c r="H8" s="64">
        <v>193</v>
      </c>
      <c r="I8" s="64">
        <v>279</v>
      </c>
      <c r="J8" s="64">
        <v>210</v>
      </c>
      <c r="K8" s="64">
        <v>196</v>
      </c>
      <c r="L8" s="64">
        <v>193</v>
      </c>
      <c r="M8" s="64">
        <v>140</v>
      </c>
      <c r="N8" s="64">
        <v>156</v>
      </c>
      <c r="O8" s="64">
        <v>194</v>
      </c>
      <c r="P8" s="64">
        <v>238</v>
      </c>
      <c r="Q8" s="64">
        <v>283</v>
      </c>
      <c r="R8" s="64">
        <v>244</v>
      </c>
      <c r="S8" s="64">
        <v>222</v>
      </c>
      <c r="T8" s="64">
        <v>215</v>
      </c>
      <c r="U8" s="64">
        <v>201</v>
      </c>
      <c r="V8" s="64">
        <v>226</v>
      </c>
      <c r="W8" s="64">
        <f t="shared" si="0"/>
        <v>1592</v>
      </c>
      <c r="X8" s="64">
        <f t="shared" si="1"/>
        <v>1823</v>
      </c>
      <c r="Y8" s="64">
        <f t="shared" si="2"/>
        <v>3415</v>
      </c>
      <c r="Z8" s="65">
        <f t="shared" si="3"/>
        <v>213.4375</v>
      </c>
    </row>
    <row r="9" spans="1:26" ht="15.75" x14ac:dyDescent="0.25">
      <c r="A9" s="63">
        <v>6</v>
      </c>
      <c r="B9" s="57" t="str">
        <f>'registrācija-maiņas'!B12</f>
        <v>Artūrs Kaļiņins</v>
      </c>
      <c r="C9" s="58" t="str">
        <f>'registrācija-maiņas'!D12</f>
        <v>LABA</v>
      </c>
      <c r="D9" s="64" t="str">
        <f>'registrācija-maiņas'!C12</f>
        <v>05B</v>
      </c>
      <c r="E9" s="64" t="s">
        <v>142</v>
      </c>
      <c r="F9" s="64" t="s">
        <v>101</v>
      </c>
      <c r="G9" s="64">
        <v>166</v>
      </c>
      <c r="H9" s="64">
        <v>161</v>
      </c>
      <c r="I9" s="64">
        <v>155</v>
      </c>
      <c r="J9" s="64">
        <v>128</v>
      </c>
      <c r="K9" s="64">
        <v>159</v>
      </c>
      <c r="L9" s="64">
        <v>164</v>
      </c>
      <c r="M9" s="64">
        <v>158</v>
      </c>
      <c r="N9" s="64">
        <v>135</v>
      </c>
      <c r="O9" s="64">
        <v>155</v>
      </c>
      <c r="P9" s="64">
        <v>162</v>
      </c>
      <c r="Q9" s="64">
        <v>178</v>
      </c>
      <c r="R9" s="64">
        <v>187</v>
      </c>
      <c r="S9" s="64">
        <v>160</v>
      </c>
      <c r="T9" s="64">
        <v>180</v>
      </c>
      <c r="U9" s="64">
        <v>179</v>
      </c>
      <c r="V9" s="64">
        <v>185</v>
      </c>
      <c r="W9" s="64">
        <f t="shared" si="0"/>
        <v>1226</v>
      </c>
      <c r="X9" s="64">
        <f t="shared" si="1"/>
        <v>1386</v>
      </c>
      <c r="Y9" s="64">
        <f t="shared" si="2"/>
        <v>2612</v>
      </c>
      <c r="Z9" s="65">
        <f t="shared" si="3"/>
        <v>163.25</v>
      </c>
    </row>
    <row r="10" spans="1:26" ht="15.75" x14ac:dyDescent="0.25">
      <c r="A10" s="63">
        <v>7</v>
      </c>
      <c r="B10" s="57" t="str">
        <f>'registrācija-maiņas'!B13</f>
        <v>Elvijs Udo Dimpers</v>
      </c>
      <c r="C10" s="58" t="str">
        <f>'registrācija-maiņas'!D13</f>
        <v>LABA</v>
      </c>
      <c r="D10" s="64" t="str">
        <f>'registrācija-maiņas'!C13</f>
        <v>06A</v>
      </c>
      <c r="E10" s="64" t="s">
        <v>137</v>
      </c>
      <c r="F10" s="64" t="s">
        <v>101</v>
      </c>
      <c r="G10" s="64">
        <v>173</v>
      </c>
      <c r="H10" s="64">
        <v>167</v>
      </c>
      <c r="I10" s="64">
        <v>189</v>
      </c>
      <c r="J10" s="64">
        <v>146</v>
      </c>
      <c r="K10" s="64">
        <v>182</v>
      </c>
      <c r="L10" s="64">
        <v>193</v>
      </c>
      <c r="M10" s="64">
        <v>209</v>
      </c>
      <c r="N10" s="64">
        <v>191</v>
      </c>
      <c r="O10" s="64">
        <v>196</v>
      </c>
      <c r="P10" s="64">
        <v>195</v>
      </c>
      <c r="Q10" s="64">
        <v>205</v>
      </c>
      <c r="R10" s="64">
        <v>193</v>
      </c>
      <c r="S10" s="64">
        <v>201</v>
      </c>
      <c r="T10" s="64">
        <v>171</v>
      </c>
      <c r="U10" s="64">
        <v>203</v>
      </c>
      <c r="V10" s="64">
        <v>199</v>
      </c>
      <c r="W10" s="64">
        <f t="shared" si="0"/>
        <v>1450</v>
      </c>
      <c r="X10" s="64">
        <f t="shared" si="1"/>
        <v>1563</v>
      </c>
      <c r="Y10" s="64">
        <f t="shared" si="2"/>
        <v>3013</v>
      </c>
      <c r="Z10" s="65">
        <f t="shared" si="3"/>
        <v>188.3125</v>
      </c>
    </row>
    <row r="11" spans="1:26" ht="15.75" x14ac:dyDescent="0.25">
      <c r="A11" s="63">
        <v>8</v>
      </c>
      <c r="B11" s="57" t="str">
        <f>'registrācija-maiņas'!B14</f>
        <v>Toms Pultraks</v>
      </c>
      <c r="C11" s="58" t="str">
        <f>'registrācija-maiņas'!D14</f>
        <v>LABA</v>
      </c>
      <c r="D11" s="64" t="str">
        <f>'registrācija-maiņas'!C14</f>
        <v>06B</v>
      </c>
      <c r="E11" s="64" t="s">
        <v>146</v>
      </c>
      <c r="F11" s="64" t="s">
        <v>101</v>
      </c>
      <c r="G11" s="64">
        <v>180</v>
      </c>
      <c r="H11" s="64">
        <v>270</v>
      </c>
      <c r="I11" s="64">
        <v>203</v>
      </c>
      <c r="J11" s="64">
        <v>192</v>
      </c>
      <c r="K11" s="64">
        <v>158</v>
      </c>
      <c r="L11" s="64">
        <v>225</v>
      </c>
      <c r="M11" s="64">
        <v>170</v>
      </c>
      <c r="N11" s="64">
        <v>221</v>
      </c>
      <c r="O11" s="64">
        <v>224</v>
      </c>
      <c r="P11" s="64">
        <v>213</v>
      </c>
      <c r="Q11" s="64">
        <v>248</v>
      </c>
      <c r="R11" s="64">
        <v>246</v>
      </c>
      <c r="S11" s="64">
        <v>245</v>
      </c>
      <c r="T11" s="64">
        <v>263</v>
      </c>
      <c r="U11" s="64">
        <v>236</v>
      </c>
      <c r="V11" s="64">
        <v>212</v>
      </c>
      <c r="W11" s="64">
        <f t="shared" si="0"/>
        <v>1619</v>
      </c>
      <c r="X11" s="64">
        <f t="shared" si="1"/>
        <v>1887</v>
      </c>
      <c r="Y11" s="64">
        <f t="shared" si="2"/>
        <v>3506</v>
      </c>
      <c r="Z11" s="65">
        <f t="shared" si="3"/>
        <v>219.125</v>
      </c>
    </row>
    <row r="12" spans="1:26" ht="15.75" x14ac:dyDescent="0.25">
      <c r="A12" s="63">
        <v>9</v>
      </c>
      <c r="B12" s="57" t="str">
        <f>'registrācija-maiņas'!B15</f>
        <v>Artūrs Ļevikins</v>
      </c>
      <c r="C12" s="58" t="str">
        <f>'registrācija-maiņas'!D15</f>
        <v>A-Z boulings</v>
      </c>
      <c r="D12" s="64" t="str">
        <f>'registrācija-maiņas'!C15</f>
        <v>07A</v>
      </c>
      <c r="E12" s="64" t="s">
        <v>133</v>
      </c>
      <c r="F12" s="64" t="s">
        <v>101</v>
      </c>
      <c r="G12" s="64">
        <v>213</v>
      </c>
      <c r="H12" s="64">
        <v>197</v>
      </c>
      <c r="I12" s="64">
        <v>146</v>
      </c>
      <c r="J12" s="64">
        <v>241</v>
      </c>
      <c r="K12" s="64">
        <v>223</v>
      </c>
      <c r="L12" s="64">
        <v>259</v>
      </c>
      <c r="M12" s="64">
        <v>259</v>
      </c>
      <c r="N12" s="64">
        <v>227</v>
      </c>
      <c r="O12" s="64">
        <v>224</v>
      </c>
      <c r="P12" s="64">
        <v>255</v>
      </c>
      <c r="Q12" s="64">
        <v>258</v>
      </c>
      <c r="R12" s="64">
        <v>243</v>
      </c>
      <c r="S12" s="64">
        <v>184</v>
      </c>
      <c r="T12" s="64">
        <v>235</v>
      </c>
      <c r="U12" s="64">
        <v>187</v>
      </c>
      <c r="V12" s="64">
        <v>233</v>
      </c>
      <c r="W12" s="64">
        <f t="shared" si="0"/>
        <v>1765</v>
      </c>
      <c r="X12" s="64">
        <f t="shared" si="1"/>
        <v>1819</v>
      </c>
      <c r="Y12" s="64">
        <f t="shared" si="2"/>
        <v>3584</v>
      </c>
      <c r="Z12" s="65">
        <f t="shared" si="3"/>
        <v>224</v>
      </c>
    </row>
    <row r="13" spans="1:26" ht="15.75" x14ac:dyDescent="0.25">
      <c r="A13" s="63">
        <v>10</v>
      </c>
      <c r="B13" s="57" t="str">
        <f>'registrācija-maiņas'!B16</f>
        <v>Mārtiņš Vilnis</v>
      </c>
      <c r="C13" s="58" t="str">
        <f>'registrācija-maiņas'!D16</f>
        <v>LABA</v>
      </c>
      <c r="D13" s="64" t="str">
        <f>'registrācija-maiņas'!C16</f>
        <v>07B</v>
      </c>
      <c r="E13" s="64" t="s">
        <v>132</v>
      </c>
      <c r="F13" s="64" t="s">
        <v>101</v>
      </c>
      <c r="G13" s="64">
        <v>191</v>
      </c>
      <c r="H13" s="64">
        <v>179</v>
      </c>
      <c r="I13" s="64">
        <v>178</v>
      </c>
      <c r="J13" s="64">
        <v>197</v>
      </c>
      <c r="K13" s="64">
        <v>169</v>
      </c>
      <c r="L13" s="64">
        <v>191</v>
      </c>
      <c r="M13" s="64">
        <v>211</v>
      </c>
      <c r="N13" s="64">
        <v>222</v>
      </c>
      <c r="O13" s="64">
        <v>177</v>
      </c>
      <c r="P13" s="64">
        <v>222</v>
      </c>
      <c r="Q13" s="64">
        <v>158</v>
      </c>
      <c r="R13" s="64">
        <v>178</v>
      </c>
      <c r="S13" s="64">
        <v>205</v>
      </c>
      <c r="T13" s="64">
        <v>200</v>
      </c>
      <c r="U13" s="64">
        <v>191</v>
      </c>
      <c r="V13" s="64">
        <v>176</v>
      </c>
      <c r="W13" s="64">
        <f t="shared" si="0"/>
        <v>1538</v>
      </c>
      <c r="X13" s="64">
        <f t="shared" si="1"/>
        <v>1507</v>
      </c>
      <c r="Y13" s="64">
        <f t="shared" si="2"/>
        <v>3045</v>
      </c>
      <c r="Z13" s="65">
        <f t="shared" si="3"/>
        <v>190.3125</v>
      </c>
    </row>
    <row r="14" spans="1:26" ht="15.75" x14ac:dyDescent="0.25">
      <c r="A14" s="63">
        <v>11</v>
      </c>
      <c r="B14" s="57" t="str">
        <f>'registrācija-maiņas'!B17</f>
        <v>Arvils Sproģis</v>
      </c>
      <c r="C14" s="58" t="str">
        <f>'registrācija-maiņas'!D17</f>
        <v>Zelta Prizma</v>
      </c>
      <c r="D14" s="64" t="str">
        <f>'registrācija-maiņas'!C17</f>
        <v>08A</v>
      </c>
      <c r="E14" s="64" t="s">
        <v>133</v>
      </c>
      <c r="F14" s="64" t="s">
        <v>151</v>
      </c>
      <c r="G14" s="64">
        <v>218</v>
      </c>
      <c r="H14" s="64">
        <v>173</v>
      </c>
      <c r="I14" s="64">
        <v>173</v>
      </c>
      <c r="J14" s="64">
        <v>155</v>
      </c>
      <c r="K14" s="64">
        <v>148</v>
      </c>
      <c r="L14" s="64">
        <v>200</v>
      </c>
      <c r="M14" s="64">
        <v>214</v>
      </c>
      <c r="N14" s="64">
        <v>172</v>
      </c>
      <c r="O14" s="64">
        <v>193</v>
      </c>
      <c r="P14" s="64">
        <v>235</v>
      </c>
      <c r="Q14" s="64">
        <v>207</v>
      </c>
      <c r="R14" s="64">
        <v>178</v>
      </c>
      <c r="S14" s="64">
        <v>187</v>
      </c>
      <c r="T14" s="64">
        <v>156</v>
      </c>
      <c r="U14" s="64">
        <v>201</v>
      </c>
      <c r="V14" s="64">
        <v>179</v>
      </c>
      <c r="W14" s="64">
        <f t="shared" si="0"/>
        <v>1453</v>
      </c>
      <c r="X14" s="64">
        <f t="shared" si="1"/>
        <v>1536</v>
      </c>
      <c r="Y14" s="64">
        <f t="shared" si="2"/>
        <v>2989</v>
      </c>
      <c r="Z14" s="65">
        <f t="shared" si="3"/>
        <v>186.8125</v>
      </c>
    </row>
    <row r="15" spans="1:26" ht="15.75" x14ac:dyDescent="0.25">
      <c r="A15" s="63">
        <v>12</v>
      </c>
      <c r="B15" s="57" t="str">
        <f>'registrācija-maiņas'!B18</f>
        <v>Jānis Naļivaiko</v>
      </c>
      <c r="C15" s="58" t="str">
        <f>'registrācija-maiņas'!D18</f>
        <v>Ten Pin</v>
      </c>
      <c r="D15" s="64" t="str">
        <f>'registrācija-maiņas'!C18</f>
        <v>08B</v>
      </c>
      <c r="E15" s="64" t="s">
        <v>140</v>
      </c>
      <c r="F15" s="64" t="s">
        <v>101</v>
      </c>
      <c r="G15" s="64">
        <v>158</v>
      </c>
      <c r="H15" s="64">
        <v>187</v>
      </c>
      <c r="I15" s="64">
        <v>164</v>
      </c>
      <c r="J15" s="64">
        <v>151</v>
      </c>
      <c r="K15" s="64">
        <v>141</v>
      </c>
      <c r="L15" s="64">
        <v>225</v>
      </c>
      <c r="M15" s="64">
        <v>163</v>
      </c>
      <c r="N15" s="64">
        <v>209</v>
      </c>
      <c r="O15" s="64">
        <v>188</v>
      </c>
      <c r="P15" s="64">
        <v>184</v>
      </c>
      <c r="Q15" s="64">
        <v>177</v>
      </c>
      <c r="R15" s="64">
        <v>167</v>
      </c>
      <c r="S15" s="64">
        <v>185</v>
      </c>
      <c r="T15" s="64">
        <v>202</v>
      </c>
      <c r="U15" s="64">
        <v>168</v>
      </c>
      <c r="V15" s="64">
        <v>212</v>
      </c>
      <c r="W15" s="64">
        <f t="shared" si="0"/>
        <v>1398</v>
      </c>
      <c r="X15" s="64">
        <f t="shared" si="1"/>
        <v>1483</v>
      </c>
      <c r="Y15" s="64">
        <f t="shared" si="2"/>
        <v>2881</v>
      </c>
      <c r="Z15" s="65">
        <f t="shared" si="3"/>
        <v>180.0625</v>
      </c>
    </row>
    <row r="16" spans="1:26" ht="15.75" x14ac:dyDescent="0.25">
      <c r="A16" s="63">
        <v>13</v>
      </c>
      <c r="B16" s="57" t="str">
        <f>'registrācija-maiņas'!B19</f>
        <v>Jeļena Dolgova</v>
      </c>
      <c r="C16" s="58" t="str">
        <f>'registrācija-maiņas'!D19</f>
        <v>Ten Pin</v>
      </c>
      <c r="D16" s="64" t="str">
        <f>'registrācija-maiņas'!C19</f>
        <v>09A</v>
      </c>
      <c r="E16" s="64" t="s">
        <v>132</v>
      </c>
      <c r="F16" s="64" t="s">
        <v>102</v>
      </c>
      <c r="G16" s="64">
        <v>169</v>
      </c>
      <c r="H16" s="64">
        <v>219</v>
      </c>
      <c r="I16" s="64">
        <v>156</v>
      </c>
      <c r="J16" s="64">
        <v>125</v>
      </c>
      <c r="K16" s="64">
        <v>156</v>
      </c>
      <c r="L16" s="64">
        <v>223</v>
      </c>
      <c r="M16" s="64">
        <v>183</v>
      </c>
      <c r="N16" s="64">
        <v>186</v>
      </c>
      <c r="O16" s="64">
        <v>183</v>
      </c>
      <c r="P16" s="64">
        <v>197</v>
      </c>
      <c r="Q16" s="64">
        <v>182</v>
      </c>
      <c r="R16" s="64">
        <v>165</v>
      </c>
      <c r="S16" s="64">
        <v>195</v>
      </c>
      <c r="T16" s="64">
        <v>181</v>
      </c>
      <c r="U16" s="64">
        <v>158</v>
      </c>
      <c r="V16" s="64">
        <v>204</v>
      </c>
      <c r="W16" s="64">
        <f t="shared" si="0"/>
        <v>1417</v>
      </c>
      <c r="X16" s="64">
        <f t="shared" si="1"/>
        <v>1465</v>
      </c>
      <c r="Y16" s="64">
        <f t="shared" si="2"/>
        <v>2882</v>
      </c>
      <c r="Z16" s="65">
        <f t="shared" si="3"/>
        <v>180.125</v>
      </c>
    </row>
    <row r="17" spans="1:26" ht="15.75" x14ac:dyDescent="0.25">
      <c r="A17" s="63">
        <v>14</v>
      </c>
      <c r="B17" s="57" t="str">
        <f>'registrācija-maiņas'!B20</f>
        <v>Evelīna Naudiša</v>
      </c>
      <c r="C17" s="58" t="str">
        <f>'registrācija-maiņas'!D20</f>
        <v>A-Z boulings</v>
      </c>
      <c r="D17" s="64" t="str">
        <f>'registrācija-maiņas'!C20</f>
        <v>09B</v>
      </c>
      <c r="E17" s="64" t="s">
        <v>135</v>
      </c>
      <c r="F17" s="64" t="s">
        <v>153</v>
      </c>
      <c r="G17" s="64">
        <v>167</v>
      </c>
      <c r="H17" s="64">
        <v>155</v>
      </c>
      <c r="I17" s="64">
        <v>186</v>
      </c>
      <c r="J17" s="64">
        <v>200</v>
      </c>
      <c r="K17" s="64">
        <v>162</v>
      </c>
      <c r="L17" s="64">
        <v>200</v>
      </c>
      <c r="M17" s="64">
        <v>202</v>
      </c>
      <c r="N17" s="64">
        <v>174</v>
      </c>
      <c r="O17" s="64">
        <v>177</v>
      </c>
      <c r="P17" s="64">
        <v>207</v>
      </c>
      <c r="Q17" s="64">
        <v>182</v>
      </c>
      <c r="R17" s="64">
        <v>176</v>
      </c>
      <c r="S17" s="64">
        <v>195</v>
      </c>
      <c r="T17" s="64">
        <v>147</v>
      </c>
      <c r="U17" s="64">
        <v>157</v>
      </c>
      <c r="V17" s="64">
        <v>145</v>
      </c>
      <c r="W17" s="64">
        <f t="shared" si="0"/>
        <v>1446</v>
      </c>
      <c r="X17" s="64">
        <f t="shared" si="1"/>
        <v>1386</v>
      </c>
      <c r="Y17" s="64">
        <f t="shared" si="2"/>
        <v>2832</v>
      </c>
      <c r="Z17" s="65">
        <f t="shared" si="3"/>
        <v>177</v>
      </c>
    </row>
    <row r="18" spans="1:26" ht="15.75" x14ac:dyDescent="0.25">
      <c r="A18" s="63">
        <v>15</v>
      </c>
      <c r="B18" s="57" t="str">
        <f>'registrācija-maiņas'!B21</f>
        <v>Liāna Ponomarenko</v>
      </c>
      <c r="C18" s="58" t="str">
        <f>'registrācija-maiņas'!D21</f>
        <v>Ten Pin</v>
      </c>
      <c r="D18" s="64" t="str">
        <f>'registrācija-maiņas'!C21</f>
        <v>10A</v>
      </c>
      <c r="E18" s="64" t="s">
        <v>141</v>
      </c>
      <c r="F18" s="64" t="s">
        <v>153</v>
      </c>
      <c r="G18" s="64">
        <v>187</v>
      </c>
      <c r="H18" s="64">
        <v>166</v>
      </c>
      <c r="I18" s="64">
        <v>167</v>
      </c>
      <c r="J18" s="64">
        <v>151</v>
      </c>
      <c r="K18" s="64">
        <v>189</v>
      </c>
      <c r="L18" s="64">
        <v>157</v>
      </c>
      <c r="M18" s="64">
        <v>194</v>
      </c>
      <c r="N18" s="64">
        <v>167</v>
      </c>
      <c r="O18" s="64">
        <v>150</v>
      </c>
      <c r="P18" s="64">
        <v>205</v>
      </c>
      <c r="Q18" s="64">
        <v>204</v>
      </c>
      <c r="R18" s="64">
        <v>121</v>
      </c>
      <c r="S18" s="64">
        <v>161</v>
      </c>
      <c r="T18" s="64">
        <v>172</v>
      </c>
      <c r="U18" s="64">
        <v>193</v>
      </c>
      <c r="V18" s="64">
        <v>219</v>
      </c>
      <c r="W18" s="64">
        <f t="shared" si="0"/>
        <v>1378</v>
      </c>
      <c r="X18" s="64">
        <f t="shared" si="1"/>
        <v>1425</v>
      </c>
      <c r="Y18" s="64">
        <f t="shared" si="2"/>
        <v>2803</v>
      </c>
      <c r="Z18" s="65">
        <f t="shared" si="3"/>
        <v>175.1875</v>
      </c>
    </row>
    <row r="19" spans="1:26" ht="15.75" x14ac:dyDescent="0.25">
      <c r="A19" s="63">
        <v>16</v>
      </c>
      <c r="B19" s="57" t="str">
        <f>'registrācija-maiņas'!B22</f>
        <v>Edmunds Jansons</v>
      </c>
      <c r="C19" s="58" t="str">
        <f>'registrācija-maiņas'!D22</f>
        <v>Zelta Prizma</v>
      </c>
      <c r="D19" s="64" t="str">
        <f>'registrācija-maiņas'!C22</f>
        <v>10B</v>
      </c>
      <c r="E19" s="64" t="s">
        <v>147</v>
      </c>
      <c r="F19" s="64" t="s">
        <v>151</v>
      </c>
      <c r="G19" s="64">
        <v>180</v>
      </c>
      <c r="H19" s="64">
        <v>223</v>
      </c>
      <c r="I19" s="64">
        <v>258</v>
      </c>
      <c r="J19" s="64">
        <v>225</v>
      </c>
      <c r="K19" s="64">
        <v>247</v>
      </c>
      <c r="L19" s="64">
        <v>262</v>
      </c>
      <c r="M19" s="64">
        <v>205</v>
      </c>
      <c r="N19" s="64">
        <v>177</v>
      </c>
      <c r="O19" s="64">
        <v>215</v>
      </c>
      <c r="P19" s="64">
        <v>210</v>
      </c>
      <c r="Q19" s="64">
        <v>159</v>
      </c>
      <c r="R19" s="64">
        <v>233</v>
      </c>
      <c r="S19" s="64">
        <v>187</v>
      </c>
      <c r="T19" s="64">
        <v>213</v>
      </c>
      <c r="U19" s="64">
        <v>225</v>
      </c>
      <c r="V19" s="64">
        <v>225</v>
      </c>
      <c r="W19" s="64">
        <f t="shared" si="0"/>
        <v>1777</v>
      </c>
      <c r="X19" s="64">
        <f t="shared" si="1"/>
        <v>1667</v>
      </c>
      <c r="Y19" s="64">
        <f t="shared" si="2"/>
        <v>3444</v>
      </c>
      <c r="Z19" s="65">
        <f t="shared" si="3"/>
        <v>215.25</v>
      </c>
    </row>
    <row r="20" spans="1:26" ht="15.75" x14ac:dyDescent="0.25">
      <c r="A20" s="63">
        <v>17</v>
      </c>
      <c r="B20" s="57" t="str">
        <f>'registrācija-maiņas'!B23</f>
        <v>Dmitrijs Dumcevs</v>
      </c>
      <c r="C20" s="58" t="str">
        <f>'registrācija-maiņas'!D23</f>
        <v>LABA</v>
      </c>
      <c r="D20" s="64" t="str">
        <f>'registrācija-maiņas'!C23</f>
        <v>11A</v>
      </c>
      <c r="E20" s="64" t="s">
        <v>134</v>
      </c>
      <c r="F20" s="64" t="s">
        <v>101</v>
      </c>
      <c r="G20" s="64">
        <v>187</v>
      </c>
      <c r="H20" s="64">
        <v>139</v>
      </c>
      <c r="I20" s="64">
        <v>122</v>
      </c>
      <c r="J20" s="64">
        <v>153</v>
      </c>
      <c r="K20" s="64">
        <v>181</v>
      </c>
      <c r="L20" s="64">
        <v>201</v>
      </c>
      <c r="M20" s="64">
        <v>162</v>
      </c>
      <c r="N20" s="64">
        <v>140</v>
      </c>
      <c r="O20" s="64">
        <v>191</v>
      </c>
      <c r="P20" s="64">
        <v>117</v>
      </c>
      <c r="Q20" s="64">
        <v>172</v>
      </c>
      <c r="R20" s="64">
        <v>195</v>
      </c>
      <c r="S20" s="64">
        <v>131</v>
      </c>
      <c r="T20" s="64">
        <v>199</v>
      </c>
      <c r="U20" s="64">
        <v>125</v>
      </c>
      <c r="V20" s="64">
        <v>174</v>
      </c>
      <c r="W20" s="64">
        <f t="shared" si="0"/>
        <v>1285</v>
      </c>
      <c r="X20" s="64">
        <f t="shared" si="1"/>
        <v>1304</v>
      </c>
      <c r="Y20" s="64">
        <f t="shared" si="2"/>
        <v>2589</v>
      </c>
      <c r="Z20" s="65">
        <f t="shared" si="3"/>
        <v>161.8125</v>
      </c>
    </row>
    <row r="21" spans="1:26" ht="15.75" x14ac:dyDescent="0.25">
      <c r="A21" s="63">
        <v>18</v>
      </c>
      <c r="B21" s="57" t="str">
        <f>'registrācija-maiņas'!B24</f>
        <v>Jurijs Dolgovs</v>
      </c>
      <c r="C21" s="58" t="str">
        <f>'registrācija-maiņas'!D24</f>
        <v>Ten Pin</v>
      </c>
      <c r="D21" s="64" t="str">
        <f>'registrācija-maiņas'!C24</f>
        <v>11B</v>
      </c>
      <c r="E21" s="64" t="s">
        <v>149</v>
      </c>
      <c r="F21" s="64" t="s">
        <v>101</v>
      </c>
      <c r="G21" s="64">
        <v>247</v>
      </c>
      <c r="H21" s="64">
        <v>248</v>
      </c>
      <c r="I21" s="64">
        <v>191</v>
      </c>
      <c r="J21" s="64">
        <v>160</v>
      </c>
      <c r="K21" s="64">
        <v>203</v>
      </c>
      <c r="L21" s="64">
        <v>169</v>
      </c>
      <c r="M21" s="64">
        <v>166</v>
      </c>
      <c r="N21" s="64">
        <v>234</v>
      </c>
      <c r="O21" s="64">
        <v>187</v>
      </c>
      <c r="P21" s="64">
        <v>186</v>
      </c>
      <c r="Q21" s="64">
        <v>159</v>
      </c>
      <c r="R21" s="64">
        <v>224</v>
      </c>
      <c r="S21" s="64">
        <v>181</v>
      </c>
      <c r="T21" s="64">
        <v>158</v>
      </c>
      <c r="U21" s="64">
        <v>191</v>
      </c>
      <c r="V21" s="64">
        <v>156</v>
      </c>
      <c r="W21" s="64">
        <f t="shared" si="0"/>
        <v>1618</v>
      </c>
      <c r="X21" s="64">
        <f t="shared" si="1"/>
        <v>1442</v>
      </c>
      <c r="Y21" s="64">
        <f t="shared" si="2"/>
        <v>3060</v>
      </c>
      <c r="Z21" s="65">
        <f t="shared" si="3"/>
        <v>191.25</v>
      </c>
    </row>
    <row r="22" spans="1:26" ht="15.75" x14ac:dyDescent="0.25">
      <c r="A22" s="63">
        <v>19</v>
      </c>
      <c r="B22" s="57" t="str">
        <f>'registrācija-maiņas'!B25</f>
        <v>Ints Krievkalns</v>
      </c>
      <c r="C22" s="58" t="str">
        <f>'registrācija-maiņas'!D25</f>
        <v>Ten Pin</v>
      </c>
      <c r="D22" s="64" t="str">
        <f>'registrācija-maiņas'!C25</f>
        <v>12A</v>
      </c>
      <c r="E22" s="64" t="s">
        <v>135</v>
      </c>
      <c r="F22" s="64" t="s">
        <v>151</v>
      </c>
      <c r="G22" s="64">
        <v>158</v>
      </c>
      <c r="H22" s="64">
        <v>225</v>
      </c>
      <c r="I22" s="64">
        <v>163</v>
      </c>
      <c r="J22" s="64">
        <v>229</v>
      </c>
      <c r="K22" s="64">
        <v>236</v>
      </c>
      <c r="L22" s="64">
        <v>199</v>
      </c>
      <c r="M22" s="64">
        <v>156</v>
      </c>
      <c r="N22" s="64">
        <v>185</v>
      </c>
      <c r="O22" s="64">
        <v>158</v>
      </c>
      <c r="P22" s="64">
        <v>163</v>
      </c>
      <c r="Q22" s="64">
        <v>189</v>
      </c>
      <c r="R22" s="64">
        <v>173</v>
      </c>
      <c r="S22" s="64">
        <v>227</v>
      </c>
      <c r="T22" s="64">
        <v>179</v>
      </c>
      <c r="U22" s="64">
        <v>172</v>
      </c>
      <c r="V22" s="64">
        <v>168</v>
      </c>
      <c r="W22" s="64">
        <f t="shared" si="0"/>
        <v>1551</v>
      </c>
      <c r="X22" s="64">
        <f t="shared" si="1"/>
        <v>1429</v>
      </c>
      <c r="Y22" s="64">
        <f t="shared" si="2"/>
        <v>2980</v>
      </c>
      <c r="Z22" s="65">
        <f t="shared" si="3"/>
        <v>186.25</v>
      </c>
    </row>
    <row r="23" spans="1:26" ht="15.75" x14ac:dyDescent="0.25">
      <c r="A23" s="63">
        <v>20</v>
      </c>
      <c r="B23" s="57" t="str">
        <f>'registrācija-maiņas'!B26</f>
        <v>Ilona Ozola</v>
      </c>
      <c r="C23" s="58" t="str">
        <f>'registrācija-maiņas'!D26</f>
        <v>LABA</v>
      </c>
      <c r="D23" s="64" t="str">
        <f>'registrācija-maiņas'!C26</f>
        <v>12B</v>
      </c>
      <c r="E23" s="64" t="s">
        <v>131</v>
      </c>
      <c r="F23" s="64" t="s">
        <v>102</v>
      </c>
      <c r="G23" s="64">
        <v>177</v>
      </c>
      <c r="H23" s="64">
        <v>176</v>
      </c>
      <c r="I23" s="64">
        <v>148</v>
      </c>
      <c r="J23" s="64">
        <v>177</v>
      </c>
      <c r="K23" s="64">
        <v>168</v>
      </c>
      <c r="L23" s="64">
        <v>157</v>
      </c>
      <c r="M23" s="64">
        <v>196</v>
      </c>
      <c r="N23" s="64">
        <v>161</v>
      </c>
      <c r="O23" s="64">
        <v>144</v>
      </c>
      <c r="P23" s="64">
        <v>165</v>
      </c>
      <c r="Q23" s="64">
        <v>149</v>
      </c>
      <c r="R23" s="64">
        <v>161</v>
      </c>
      <c r="S23" s="64">
        <v>161</v>
      </c>
      <c r="T23" s="64">
        <v>146</v>
      </c>
      <c r="U23" s="64">
        <v>136</v>
      </c>
      <c r="V23" s="64">
        <v>152</v>
      </c>
      <c r="W23" s="64">
        <f t="shared" si="0"/>
        <v>1360</v>
      </c>
      <c r="X23" s="64">
        <f t="shared" si="1"/>
        <v>1214</v>
      </c>
      <c r="Y23" s="64">
        <f t="shared" si="2"/>
        <v>2574</v>
      </c>
      <c r="Z23" s="65">
        <f t="shared" si="3"/>
        <v>160.875</v>
      </c>
    </row>
    <row r="24" spans="1:26" ht="15.75" x14ac:dyDescent="0.25">
      <c r="A24" s="63">
        <v>21</v>
      </c>
      <c r="B24" s="57" t="str">
        <f>'registrācija-maiņas'!G7</f>
        <v>Rihards Kovaļenko</v>
      </c>
      <c r="C24" s="58" t="str">
        <f>'registrācija-maiņas'!I7</f>
        <v>A-Z boulings</v>
      </c>
      <c r="D24" s="64" t="str">
        <f>'registrācija-maiņas'!H7</f>
        <v>03A</v>
      </c>
      <c r="E24" s="64" t="s">
        <v>149</v>
      </c>
      <c r="F24" s="64" t="s">
        <v>152</v>
      </c>
      <c r="G24" s="64">
        <v>192</v>
      </c>
      <c r="H24" s="64">
        <v>238</v>
      </c>
      <c r="I24" s="64">
        <v>217</v>
      </c>
      <c r="J24" s="64">
        <v>268</v>
      </c>
      <c r="K24" s="64">
        <v>196</v>
      </c>
      <c r="L24" s="64">
        <v>228</v>
      </c>
      <c r="M24" s="64">
        <v>245</v>
      </c>
      <c r="N24" s="64">
        <v>215</v>
      </c>
      <c r="O24" s="64">
        <v>177</v>
      </c>
      <c r="P24" s="64">
        <v>279</v>
      </c>
      <c r="Q24" s="64">
        <v>205</v>
      </c>
      <c r="R24" s="64">
        <v>256</v>
      </c>
      <c r="S24" s="64">
        <v>225</v>
      </c>
      <c r="T24" s="64">
        <v>207</v>
      </c>
      <c r="U24" s="64">
        <v>248</v>
      </c>
      <c r="V24" s="64">
        <v>243</v>
      </c>
      <c r="W24" s="64">
        <f t="shared" si="0"/>
        <v>1799</v>
      </c>
      <c r="X24" s="64">
        <f t="shared" si="1"/>
        <v>1840</v>
      </c>
      <c r="Y24" s="64">
        <f t="shared" si="2"/>
        <v>3639</v>
      </c>
      <c r="Z24" s="65">
        <f t="shared" si="3"/>
        <v>227.4375</v>
      </c>
    </row>
    <row r="25" spans="1:26" ht="15.75" x14ac:dyDescent="0.25">
      <c r="A25" s="63">
        <v>22</v>
      </c>
      <c r="B25" s="57" t="str">
        <f>'registrācija-maiņas'!G8</f>
        <v>Andis Dārzīņš</v>
      </c>
      <c r="C25" s="58" t="str">
        <f>'registrācija-maiņas'!I8</f>
        <v>Ten Pin</v>
      </c>
      <c r="D25" s="64" t="str">
        <f>'registrācija-maiņas'!H8</f>
        <v>03B</v>
      </c>
      <c r="E25" s="64" t="s">
        <v>142</v>
      </c>
      <c r="F25" s="64" t="s">
        <v>151</v>
      </c>
      <c r="G25" s="64">
        <v>254</v>
      </c>
      <c r="H25" s="64">
        <v>195</v>
      </c>
      <c r="I25" s="64">
        <v>181</v>
      </c>
      <c r="J25" s="64">
        <v>212</v>
      </c>
      <c r="K25" s="64">
        <v>167</v>
      </c>
      <c r="L25" s="64">
        <v>214</v>
      </c>
      <c r="M25" s="64">
        <v>231</v>
      </c>
      <c r="N25" s="64">
        <v>192</v>
      </c>
      <c r="O25" s="64">
        <v>229</v>
      </c>
      <c r="P25" s="64">
        <v>279</v>
      </c>
      <c r="Q25" s="64">
        <v>201</v>
      </c>
      <c r="R25" s="64">
        <v>214</v>
      </c>
      <c r="S25" s="64">
        <v>199</v>
      </c>
      <c r="T25" s="64">
        <v>203</v>
      </c>
      <c r="U25" s="64">
        <v>185</v>
      </c>
      <c r="V25" s="64">
        <v>216</v>
      </c>
      <c r="W25" s="64">
        <f t="shared" si="0"/>
        <v>1646</v>
      </c>
      <c r="X25" s="64">
        <f t="shared" si="1"/>
        <v>1726</v>
      </c>
      <c r="Y25" s="64">
        <f t="shared" si="2"/>
        <v>3372</v>
      </c>
      <c r="Z25" s="65">
        <f t="shared" si="3"/>
        <v>210.75</v>
      </c>
    </row>
    <row r="26" spans="1:26" ht="15.75" x14ac:dyDescent="0.25">
      <c r="A26" s="63">
        <v>23</v>
      </c>
      <c r="B26" s="57" t="str">
        <f>'registrācija-maiņas'!G9</f>
        <v>Aivars Zizlāns</v>
      </c>
      <c r="C26" s="58" t="str">
        <f>'registrācija-maiņas'!I9</f>
        <v>A-Z boulings</v>
      </c>
      <c r="D26" s="64" t="str">
        <f>'registrācija-maiņas'!H9</f>
        <v>04A</v>
      </c>
      <c r="E26" s="64" t="s">
        <v>149</v>
      </c>
      <c r="F26" s="64" t="s">
        <v>151</v>
      </c>
      <c r="G26" s="64">
        <v>161</v>
      </c>
      <c r="H26" s="64">
        <v>180</v>
      </c>
      <c r="I26" s="64">
        <v>223</v>
      </c>
      <c r="J26" s="64">
        <v>192</v>
      </c>
      <c r="K26" s="64">
        <v>198</v>
      </c>
      <c r="L26" s="64">
        <v>184</v>
      </c>
      <c r="M26" s="64">
        <v>187</v>
      </c>
      <c r="N26" s="64">
        <v>161</v>
      </c>
      <c r="O26" s="64">
        <v>189</v>
      </c>
      <c r="P26" s="64">
        <v>190</v>
      </c>
      <c r="Q26" s="64">
        <v>194</v>
      </c>
      <c r="R26" s="64">
        <v>175</v>
      </c>
      <c r="S26" s="64">
        <v>158</v>
      </c>
      <c r="T26" s="64">
        <v>205</v>
      </c>
      <c r="U26" s="64">
        <v>200</v>
      </c>
      <c r="V26" s="64">
        <v>186</v>
      </c>
      <c r="W26" s="64">
        <f t="shared" si="0"/>
        <v>1486</v>
      </c>
      <c r="X26" s="64">
        <f t="shared" si="1"/>
        <v>1497</v>
      </c>
      <c r="Y26" s="64">
        <f t="shared" si="2"/>
        <v>2983</v>
      </c>
      <c r="Z26" s="65">
        <f t="shared" si="3"/>
        <v>186.4375</v>
      </c>
    </row>
    <row r="27" spans="1:26" ht="15.75" x14ac:dyDescent="0.25">
      <c r="A27" s="63">
        <v>24</v>
      </c>
      <c r="B27" s="57" t="str">
        <f>'registrācija-maiņas'!G10</f>
        <v>Haralds Zeidmanis</v>
      </c>
      <c r="C27" s="58" t="str">
        <f>'registrācija-maiņas'!I10</f>
        <v>Zelta Prizma</v>
      </c>
      <c r="D27" s="64" t="str">
        <f>'registrācija-maiņas'!H10</f>
        <v>04B</v>
      </c>
      <c r="E27" s="64" t="s">
        <v>136</v>
      </c>
      <c r="F27" s="64" t="s">
        <v>151</v>
      </c>
      <c r="G27" s="64">
        <v>180</v>
      </c>
      <c r="H27" s="64">
        <v>178</v>
      </c>
      <c r="I27" s="64">
        <v>204</v>
      </c>
      <c r="J27" s="64">
        <v>207</v>
      </c>
      <c r="K27" s="64">
        <v>167</v>
      </c>
      <c r="L27" s="64">
        <v>184</v>
      </c>
      <c r="M27" s="64">
        <v>199</v>
      </c>
      <c r="N27" s="64">
        <v>192</v>
      </c>
      <c r="O27" s="64">
        <v>170</v>
      </c>
      <c r="P27" s="64">
        <v>141</v>
      </c>
      <c r="Q27" s="64">
        <v>157</v>
      </c>
      <c r="R27" s="64">
        <v>164</v>
      </c>
      <c r="S27" s="64">
        <v>181</v>
      </c>
      <c r="T27" s="64">
        <v>220</v>
      </c>
      <c r="U27" s="64">
        <v>162</v>
      </c>
      <c r="V27" s="64">
        <v>144</v>
      </c>
      <c r="W27" s="64">
        <f t="shared" si="0"/>
        <v>1511</v>
      </c>
      <c r="X27" s="64">
        <f t="shared" si="1"/>
        <v>1339</v>
      </c>
      <c r="Y27" s="64">
        <f t="shared" si="2"/>
        <v>2850</v>
      </c>
      <c r="Z27" s="65">
        <f t="shared" si="3"/>
        <v>178.125</v>
      </c>
    </row>
    <row r="28" spans="1:26" ht="15.75" x14ac:dyDescent="0.25">
      <c r="A28" s="63">
        <v>25</v>
      </c>
      <c r="B28" s="57" t="str">
        <f>'registrācija-maiņas'!G11</f>
        <v>Sergejs Kiseļovs</v>
      </c>
      <c r="C28" s="58" t="str">
        <f>'registrācija-maiņas'!I11</f>
        <v>A-Z boulings</v>
      </c>
      <c r="D28" s="64" t="str">
        <f>'registrācija-maiņas'!H11</f>
        <v>05A</v>
      </c>
      <c r="E28" s="64" t="s">
        <v>133</v>
      </c>
      <c r="F28" s="64" t="s">
        <v>152</v>
      </c>
      <c r="G28" s="64">
        <v>241</v>
      </c>
      <c r="H28" s="64">
        <v>217</v>
      </c>
      <c r="I28" s="64">
        <v>176</v>
      </c>
      <c r="J28" s="64">
        <v>155</v>
      </c>
      <c r="K28" s="64">
        <v>116</v>
      </c>
      <c r="L28" s="64">
        <v>170</v>
      </c>
      <c r="M28" s="64">
        <v>169</v>
      </c>
      <c r="N28" s="64">
        <v>158</v>
      </c>
      <c r="O28" s="64">
        <v>189</v>
      </c>
      <c r="P28" s="64">
        <v>159</v>
      </c>
      <c r="Q28" s="64">
        <v>172</v>
      </c>
      <c r="R28" s="64">
        <v>167</v>
      </c>
      <c r="S28" s="64">
        <v>176</v>
      </c>
      <c r="T28" s="64">
        <v>162</v>
      </c>
      <c r="U28" s="64">
        <v>159</v>
      </c>
      <c r="V28" s="64">
        <v>166</v>
      </c>
      <c r="W28" s="64">
        <f t="shared" si="0"/>
        <v>1402</v>
      </c>
      <c r="X28" s="64">
        <f t="shared" si="1"/>
        <v>1350</v>
      </c>
      <c r="Y28" s="64">
        <f t="shared" si="2"/>
        <v>2752</v>
      </c>
      <c r="Z28" s="65">
        <f t="shared" si="3"/>
        <v>172</v>
      </c>
    </row>
    <row r="29" spans="1:26" ht="15.75" x14ac:dyDescent="0.25">
      <c r="A29" s="63">
        <v>26</v>
      </c>
      <c r="B29" s="57" t="str">
        <f>'registrācija-maiņas'!G12</f>
        <v>Pacer</v>
      </c>
      <c r="C29" s="58" t="str">
        <f>'registrācija-maiņas'!I12</f>
        <v>LABA</v>
      </c>
      <c r="D29" s="64" t="str">
        <f>'registrācija-maiņas'!H12</f>
        <v>05B</v>
      </c>
      <c r="E29" s="64"/>
      <c r="F29" s="64" t="s">
        <v>23</v>
      </c>
      <c r="G29" s="64">
        <v>149</v>
      </c>
      <c r="H29" s="64">
        <v>128</v>
      </c>
      <c r="I29" s="64">
        <v>135</v>
      </c>
      <c r="J29" s="64">
        <v>124</v>
      </c>
      <c r="K29" s="64">
        <v>97</v>
      </c>
      <c r="L29" s="64">
        <v>116</v>
      </c>
      <c r="M29" s="64">
        <v>141</v>
      </c>
      <c r="N29" s="64">
        <v>175</v>
      </c>
      <c r="O29" s="64"/>
      <c r="P29" s="64"/>
      <c r="Q29" s="64"/>
      <c r="R29" s="64"/>
      <c r="S29" s="64"/>
      <c r="T29" s="64"/>
      <c r="U29" s="64"/>
      <c r="V29" s="64"/>
      <c r="W29" s="64">
        <f t="shared" si="0"/>
        <v>1065</v>
      </c>
      <c r="X29" s="64">
        <f t="shared" si="1"/>
        <v>0</v>
      </c>
      <c r="Y29" s="64">
        <f t="shared" si="2"/>
        <v>1065</v>
      </c>
      <c r="Z29" s="65">
        <f t="shared" si="3"/>
        <v>133.125</v>
      </c>
    </row>
    <row r="30" spans="1:26" ht="15.75" x14ac:dyDescent="0.25">
      <c r="A30" s="63">
        <v>27</v>
      </c>
      <c r="B30" s="57" t="str">
        <f>'registrācija-maiņas'!G13</f>
        <v>Tatjana Kožemjakina</v>
      </c>
      <c r="C30" s="58" t="str">
        <f>'registrācija-maiņas'!I13</f>
        <v>-</v>
      </c>
      <c r="D30" s="64" t="str">
        <f>'registrācija-maiņas'!H13</f>
        <v>06A</v>
      </c>
      <c r="E30" s="64" t="s">
        <v>132</v>
      </c>
      <c r="F30" s="64" t="s">
        <v>102</v>
      </c>
      <c r="G30" s="64">
        <v>181</v>
      </c>
      <c r="H30" s="64">
        <v>171</v>
      </c>
      <c r="I30" s="64">
        <v>167</v>
      </c>
      <c r="J30" s="64">
        <v>216</v>
      </c>
      <c r="K30" s="64">
        <v>215</v>
      </c>
      <c r="L30" s="64">
        <v>203</v>
      </c>
      <c r="M30" s="64">
        <v>217</v>
      </c>
      <c r="N30" s="64">
        <v>203</v>
      </c>
      <c r="O30" s="64">
        <v>187</v>
      </c>
      <c r="P30" s="64">
        <v>197</v>
      </c>
      <c r="Q30" s="64">
        <v>172</v>
      </c>
      <c r="R30" s="64">
        <v>238</v>
      </c>
      <c r="S30" s="64">
        <v>156</v>
      </c>
      <c r="T30" s="64">
        <v>200</v>
      </c>
      <c r="U30" s="64">
        <v>182</v>
      </c>
      <c r="V30" s="64">
        <v>227</v>
      </c>
      <c r="W30" s="64">
        <f t="shared" si="0"/>
        <v>1573</v>
      </c>
      <c r="X30" s="64">
        <f t="shared" si="1"/>
        <v>1559</v>
      </c>
      <c r="Y30" s="64">
        <f t="shared" si="2"/>
        <v>3132</v>
      </c>
      <c r="Z30" s="65">
        <f t="shared" si="3"/>
        <v>195.75</v>
      </c>
    </row>
    <row r="31" spans="1:26" ht="15.75" x14ac:dyDescent="0.25">
      <c r="A31" s="63">
        <v>28</v>
      </c>
      <c r="B31" s="57" t="str">
        <f>'registrācija-maiņas'!G14</f>
        <v>Jurijs Bokums jun</v>
      </c>
      <c r="C31" s="58" t="str">
        <f>'registrācija-maiņas'!I14</f>
        <v>LABA</v>
      </c>
      <c r="D31" s="64" t="str">
        <f>'registrācija-maiņas'!H14</f>
        <v>06B</v>
      </c>
      <c r="E31" s="64" t="s">
        <v>138</v>
      </c>
      <c r="F31" s="64" t="s">
        <v>152</v>
      </c>
      <c r="G31" s="64">
        <v>199</v>
      </c>
      <c r="H31" s="64">
        <v>113</v>
      </c>
      <c r="I31" s="64">
        <v>148</v>
      </c>
      <c r="J31" s="64">
        <v>158</v>
      </c>
      <c r="K31" s="64">
        <v>173</v>
      </c>
      <c r="L31" s="64">
        <v>199</v>
      </c>
      <c r="M31" s="64">
        <v>213</v>
      </c>
      <c r="N31" s="64">
        <v>201</v>
      </c>
      <c r="O31" s="64">
        <v>172</v>
      </c>
      <c r="P31" s="64">
        <v>167</v>
      </c>
      <c r="Q31" s="64">
        <v>172</v>
      </c>
      <c r="R31" s="64">
        <v>187</v>
      </c>
      <c r="S31" s="64">
        <v>139</v>
      </c>
      <c r="T31" s="64">
        <v>162</v>
      </c>
      <c r="U31" s="64">
        <v>169</v>
      </c>
      <c r="V31" s="64">
        <v>128</v>
      </c>
      <c r="W31" s="64">
        <f t="shared" si="0"/>
        <v>1404</v>
      </c>
      <c r="X31" s="64">
        <f t="shared" si="1"/>
        <v>1296</v>
      </c>
      <c r="Y31" s="64">
        <f t="shared" si="2"/>
        <v>2700</v>
      </c>
      <c r="Z31" s="65">
        <f t="shared" si="3"/>
        <v>168.75</v>
      </c>
    </row>
    <row r="32" spans="1:26" ht="15.75" x14ac:dyDescent="0.25">
      <c r="A32" s="63">
        <v>29</v>
      </c>
      <c r="B32" s="57" t="str">
        <f>'registrācija-maiņas'!G15</f>
        <v>Māris Dukurs</v>
      </c>
      <c r="C32" s="58" t="str">
        <f>'registrācija-maiņas'!I15</f>
        <v>LABA</v>
      </c>
      <c r="D32" s="64" t="str">
        <f>'registrācija-maiņas'!H15</f>
        <v>07A</v>
      </c>
      <c r="E32" s="64" t="s">
        <v>132</v>
      </c>
      <c r="F32" s="64" t="s">
        <v>101</v>
      </c>
      <c r="G32" s="64">
        <v>243</v>
      </c>
      <c r="H32" s="64">
        <v>247</v>
      </c>
      <c r="I32" s="64">
        <v>224</v>
      </c>
      <c r="J32" s="64">
        <v>187</v>
      </c>
      <c r="K32" s="64">
        <v>279</v>
      </c>
      <c r="L32" s="64">
        <v>201</v>
      </c>
      <c r="M32" s="64">
        <v>246</v>
      </c>
      <c r="N32" s="64">
        <v>224</v>
      </c>
      <c r="O32" s="64">
        <v>222</v>
      </c>
      <c r="P32" s="64">
        <v>202</v>
      </c>
      <c r="Q32" s="64">
        <v>191</v>
      </c>
      <c r="R32" s="64">
        <v>236</v>
      </c>
      <c r="S32" s="64">
        <v>234</v>
      </c>
      <c r="T32" s="64">
        <v>266</v>
      </c>
      <c r="U32" s="64">
        <v>199</v>
      </c>
      <c r="V32" s="64">
        <v>189</v>
      </c>
      <c r="W32" s="64">
        <f t="shared" si="0"/>
        <v>1851</v>
      </c>
      <c r="X32" s="64">
        <f t="shared" si="1"/>
        <v>1739</v>
      </c>
      <c r="Y32" s="64">
        <f t="shared" si="2"/>
        <v>3590</v>
      </c>
      <c r="Z32" s="65">
        <f t="shared" si="3"/>
        <v>224.375</v>
      </c>
    </row>
    <row r="33" spans="1:26" ht="15.75" x14ac:dyDescent="0.25">
      <c r="A33" s="63">
        <v>30</v>
      </c>
      <c r="B33" s="57" t="str">
        <f>'registrācija-maiņas'!G16</f>
        <v>Igors Plade</v>
      </c>
      <c r="C33" s="58" t="str">
        <f>'registrācija-maiņas'!I16</f>
        <v>Ten Pin</v>
      </c>
      <c r="D33" s="64" t="str">
        <f>'registrācija-maiņas'!H16</f>
        <v>07B</v>
      </c>
      <c r="E33" s="64" t="s">
        <v>138</v>
      </c>
      <c r="F33" s="64" t="s">
        <v>101</v>
      </c>
      <c r="G33" s="64">
        <v>160</v>
      </c>
      <c r="H33" s="64">
        <v>150</v>
      </c>
      <c r="I33" s="64">
        <v>194</v>
      </c>
      <c r="J33" s="64">
        <v>156</v>
      </c>
      <c r="K33" s="64">
        <v>158</v>
      </c>
      <c r="L33" s="64">
        <v>170</v>
      </c>
      <c r="M33" s="64">
        <v>166</v>
      </c>
      <c r="N33" s="64">
        <v>153</v>
      </c>
      <c r="O33" s="64">
        <v>214</v>
      </c>
      <c r="P33" s="64">
        <v>214</v>
      </c>
      <c r="Q33" s="64">
        <v>203</v>
      </c>
      <c r="R33" s="64">
        <v>200</v>
      </c>
      <c r="S33" s="64">
        <v>173</v>
      </c>
      <c r="T33" s="64">
        <v>182</v>
      </c>
      <c r="U33" s="64">
        <v>208</v>
      </c>
      <c r="V33" s="64">
        <v>206</v>
      </c>
      <c r="W33" s="64">
        <f t="shared" si="0"/>
        <v>1307</v>
      </c>
      <c r="X33" s="64">
        <f t="shared" si="1"/>
        <v>1600</v>
      </c>
      <c r="Y33" s="64">
        <f t="shared" si="2"/>
        <v>2907</v>
      </c>
      <c r="Z33" s="65">
        <f t="shared" si="3"/>
        <v>181.6875</v>
      </c>
    </row>
    <row r="34" spans="1:26" ht="15.75" x14ac:dyDescent="0.25">
      <c r="A34" s="63">
        <v>31</v>
      </c>
      <c r="B34" s="57" t="str">
        <f>'registrācija-maiņas'!G17</f>
        <v>Maksims Gerasimenko</v>
      </c>
      <c r="C34" s="58" t="str">
        <f>'registrācija-maiņas'!I17</f>
        <v>LABA</v>
      </c>
      <c r="D34" s="64" t="str">
        <f>'registrācija-maiņas'!H17</f>
        <v>08A</v>
      </c>
      <c r="E34" s="64" t="s">
        <v>144</v>
      </c>
      <c r="F34" s="64" t="s">
        <v>101</v>
      </c>
      <c r="G34" s="64">
        <v>160</v>
      </c>
      <c r="H34" s="64">
        <v>162</v>
      </c>
      <c r="I34" s="64">
        <v>193</v>
      </c>
      <c r="J34" s="64">
        <v>222</v>
      </c>
      <c r="K34" s="64">
        <v>156</v>
      </c>
      <c r="L34" s="64">
        <v>175</v>
      </c>
      <c r="M34" s="64">
        <v>164</v>
      </c>
      <c r="N34" s="64">
        <v>136</v>
      </c>
      <c r="O34" s="64">
        <v>211</v>
      </c>
      <c r="P34" s="64">
        <v>210</v>
      </c>
      <c r="Q34" s="64">
        <v>152</v>
      </c>
      <c r="R34" s="64">
        <v>200</v>
      </c>
      <c r="S34" s="64">
        <v>215</v>
      </c>
      <c r="T34" s="64">
        <v>192</v>
      </c>
      <c r="U34" s="64">
        <v>179</v>
      </c>
      <c r="V34" s="64">
        <v>168</v>
      </c>
      <c r="W34" s="64">
        <f t="shared" si="0"/>
        <v>1368</v>
      </c>
      <c r="X34" s="64">
        <f t="shared" si="1"/>
        <v>1527</v>
      </c>
      <c r="Y34" s="64">
        <f t="shared" si="2"/>
        <v>2895</v>
      </c>
      <c r="Z34" s="65">
        <f t="shared" si="3"/>
        <v>180.9375</v>
      </c>
    </row>
    <row r="35" spans="1:26" ht="15.75" x14ac:dyDescent="0.25">
      <c r="A35" s="63">
        <v>32</v>
      </c>
      <c r="B35" s="57" t="str">
        <f>'registrācija-maiņas'!G18</f>
        <v>Kirils Kaverzņevs</v>
      </c>
      <c r="C35" s="58" t="str">
        <f>'registrācija-maiņas'!I18</f>
        <v>Ten Pin</v>
      </c>
      <c r="D35" s="64" t="str">
        <f>'registrācija-maiņas'!H18</f>
        <v>08B</v>
      </c>
      <c r="E35" s="64" t="s">
        <v>139</v>
      </c>
      <c r="F35" s="64" t="s">
        <v>152</v>
      </c>
      <c r="G35" s="64">
        <v>168</v>
      </c>
      <c r="H35" s="64">
        <v>187</v>
      </c>
      <c r="I35" s="64">
        <v>202</v>
      </c>
      <c r="J35" s="64">
        <v>181</v>
      </c>
      <c r="K35" s="64">
        <v>221</v>
      </c>
      <c r="L35" s="64">
        <v>224</v>
      </c>
      <c r="M35" s="64">
        <v>170</v>
      </c>
      <c r="N35" s="64">
        <v>169</v>
      </c>
      <c r="O35" s="64">
        <v>138</v>
      </c>
      <c r="P35" s="64">
        <v>211</v>
      </c>
      <c r="Q35" s="64">
        <v>182</v>
      </c>
      <c r="R35" s="64">
        <v>187</v>
      </c>
      <c r="S35" s="64">
        <v>128</v>
      </c>
      <c r="T35" s="64">
        <v>248</v>
      </c>
      <c r="U35" s="64">
        <v>184</v>
      </c>
      <c r="V35" s="64">
        <v>177</v>
      </c>
      <c r="W35" s="64">
        <f t="shared" si="0"/>
        <v>1522</v>
      </c>
      <c r="X35" s="64">
        <f t="shared" si="1"/>
        <v>1455</v>
      </c>
      <c r="Y35" s="64">
        <f t="shared" si="2"/>
        <v>2977</v>
      </c>
      <c r="Z35" s="65">
        <f t="shared" si="3"/>
        <v>186.0625</v>
      </c>
    </row>
    <row r="36" spans="1:26" ht="15.75" x14ac:dyDescent="0.25">
      <c r="A36" s="63">
        <v>33</v>
      </c>
      <c r="B36" s="57" t="str">
        <f>'registrācija-maiņas'!G19</f>
        <v>Vlada Zaručevska</v>
      </c>
      <c r="C36" s="58" t="str">
        <f>'registrācija-maiņas'!I19</f>
        <v>LABA</v>
      </c>
      <c r="D36" s="64" t="str">
        <f>'registrācija-maiņas'!H19</f>
        <v>09A</v>
      </c>
      <c r="E36" s="64" t="s">
        <v>141</v>
      </c>
      <c r="F36" s="64" t="s">
        <v>153</v>
      </c>
      <c r="G36" s="64">
        <v>168</v>
      </c>
      <c r="H36" s="64">
        <v>140</v>
      </c>
      <c r="I36" s="64">
        <v>145</v>
      </c>
      <c r="J36" s="64">
        <v>155</v>
      </c>
      <c r="K36" s="64">
        <v>160</v>
      </c>
      <c r="L36" s="64">
        <v>163</v>
      </c>
      <c r="M36" s="64">
        <v>135</v>
      </c>
      <c r="N36" s="64">
        <v>179</v>
      </c>
      <c r="O36" s="64">
        <v>213</v>
      </c>
      <c r="P36" s="64">
        <v>248</v>
      </c>
      <c r="Q36" s="64">
        <v>174</v>
      </c>
      <c r="R36" s="64">
        <v>139</v>
      </c>
      <c r="S36" s="64">
        <v>175</v>
      </c>
      <c r="T36" s="64">
        <v>141</v>
      </c>
      <c r="U36" s="64">
        <v>194</v>
      </c>
      <c r="V36" s="64">
        <v>124</v>
      </c>
      <c r="W36" s="64">
        <f t="shared" ref="W36:W63" si="4">G36+H36+I36+J36+K36+L36+M36+N36</f>
        <v>1245</v>
      </c>
      <c r="X36" s="64">
        <f t="shared" ref="X36:X63" si="5">O36+P36+Q36+R36+S36+T36+U36+V36</f>
        <v>1408</v>
      </c>
      <c r="Y36" s="64">
        <f t="shared" ref="Y36:Y63" si="6">W36+X36</f>
        <v>2653</v>
      </c>
      <c r="Z36" s="65">
        <f t="shared" ref="Z36:Z63" si="7">AVERAGE(G36:V36)</f>
        <v>165.8125</v>
      </c>
    </row>
    <row r="37" spans="1:26" ht="15.75" x14ac:dyDescent="0.25">
      <c r="A37" s="63">
        <v>34</v>
      </c>
      <c r="B37" s="57" t="str">
        <f>'registrācija-maiņas'!G20</f>
        <v>Aleksandrs Ručevics</v>
      </c>
      <c r="C37" s="58" t="str">
        <f>'registrācija-maiņas'!I20</f>
        <v>A-Z boulings</v>
      </c>
      <c r="D37" s="64" t="str">
        <f>'registrācija-maiņas'!H20</f>
        <v>09B</v>
      </c>
      <c r="E37" s="64" t="s">
        <v>137</v>
      </c>
      <c r="F37" s="64" t="s">
        <v>151</v>
      </c>
      <c r="G37" s="64">
        <v>207</v>
      </c>
      <c r="H37" s="64">
        <v>201</v>
      </c>
      <c r="I37" s="64">
        <v>177</v>
      </c>
      <c r="J37" s="64">
        <v>169</v>
      </c>
      <c r="K37" s="64">
        <v>211</v>
      </c>
      <c r="L37" s="64">
        <v>131</v>
      </c>
      <c r="M37" s="64">
        <v>180</v>
      </c>
      <c r="N37" s="64">
        <v>149</v>
      </c>
      <c r="O37" s="64">
        <v>173</v>
      </c>
      <c r="P37" s="64">
        <v>146</v>
      </c>
      <c r="Q37" s="64">
        <v>183</v>
      </c>
      <c r="R37" s="64">
        <v>191</v>
      </c>
      <c r="S37" s="64">
        <v>180</v>
      </c>
      <c r="T37" s="64">
        <v>236</v>
      </c>
      <c r="U37" s="64">
        <v>211</v>
      </c>
      <c r="V37" s="64">
        <v>145</v>
      </c>
      <c r="W37" s="64">
        <f t="shared" si="4"/>
        <v>1425</v>
      </c>
      <c r="X37" s="64">
        <f t="shared" si="5"/>
        <v>1465</v>
      </c>
      <c r="Y37" s="64">
        <f t="shared" si="6"/>
        <v>2890</v>
      </c>
      <c r="Z37" s="65">
        <f t="shared" si="7"/>
        <v>180.625</v>
      </c>
    </row>
    <row r="38" spans="1:26" ht="15.75" x14ac:dyDescent="0.25">
      <c r="A38" s="63">
        <v>35</v>
      </c>
      <c r="B38" s="57" t="str">
        <f>'registrācija-maiņas'!G21</f>
        <v>Tomass Tereščenko</v>
      </c>
      <c r="C38" s="58" t="str">
        <f>'registrācija-maiņas'!I21</f>
        <v>A-Z boulings</v>
      </c>
      <c r="D38" s="64" t="str">
        <f>'registrācija-maiņas'!H21</f>
        <v>10A</v>
      </c>
      <c r="E38" s="64" t="s">
        <v>145</v>
      </c>
      <c r="F38" s="64" t="s">
        <v>101</v>
      </c>
      <c r="G38" s="64">
        <v>196</v>
      </c>
      <c r="H38" s="64">
        <v>169</v>
      </c>
      <c r="I38" s="64">
        <v>194</v>
      </c>
      <c r="J38" s="64">
        <v>239</v>
      </c>
      <c r="K38" s="64">
        <v>192</v>
      </c>
      <c r="L38" s="64">
        <v>139</v>
      </c>
      <c r="M38" s="64">
        <v>191</v>
      </c>
      <c r="N38" s="64">
        <v>172</v>
      </c>
      <c r="O38" s="64">
        <v>279</v>
      </c>
      <c r="P38" s="64">
        <v>211</v>
      </c>
      <c r="Q38" s="64">
        <v>152</v>
      </c>
      <c r="R38" s="64">
        <v>178</v>
      </c>
      <c r="S38" s="64">
        <v>211</v>
      </c>
      <c r="T38" s="64">
        <v>200</v>
      </c>
      <c r="U38" s="64">
        <v>189</v>
      </c>
      <c r="V38" s="64">
        <v>256</v>
      </c>
      <c r="W38" s="64">
        <f t="shared" si="4"/>
        <v>1492</v>
      </c>
      <c r="X38" s="64">
        <f t="shared" si="5"/>
        <v>1676</v>
      </c>
      <c r="Y38" s="64">
        <f t="shared" si="6"/>
        <v>3168</v>
      </c>
      <c r="Z38" s="65">
        <f t="shared" si="7"/>
        <v>198</v>
      </c>
    </row>
    <row r="39" spans="1:26" ht="15.75" x14ac:dyDescent="0.25">
      <c r="A39" s="63">
        <v>36</v>
      </c>
      <c r="B39" s="57" t="str">
        <f>'registrācija-maiņas'!G22</f>
        <v>Artūrs Zavjalovs</v>
      </c>
      <c r="C39" s="58" t="str">
        <f>'registrācija-maiņas'!I22</f>
        <v>LABA</v>
      </c>
      <c r="D39" s="64" t="str">
        <f>'registrācija-maiņas'!H22</f>
        <v>10B</v>
      </c>
      <c r="E39" s="64" t="s">
        <v>135</v>
      </c>
      <c r="F39" s="64" t="s">
        <v>101</v>
      </c>
      <c r="G39" s="64">
        <v>176</v>
      </c>
      <c r="H39" s="64">
        <v>176</v>
      </c>
      <c r="I39" s="64">
        <v>186</v>
      </c>
      <c r="J39" s="64">
        <v>184</v>
      </c>
      <c r="K39" s="64">
        <v>210</v>
      </c>
      <c r="L39" s="64">
        <v>173</v>
      </c>
      <c r="M39" s="64">
        <v>203</v>
      </c>
      <c r="N39" s="64">
        <v>169</v>
      </c>
      <c r="O39" s="64">
        <v>154</v>
      </c>
      <c r="P39" s="64">
        <v>197</v>
      </c>
      <c r="Q39" s="64">
        <v>185</v>
      </c>
      <c r="R39" s="64">
        <v>138</v>
      </c>
      <c r="S39" s="64">
        <v>188</v>
      </c>
      <c r="T39" s="64">
        <v>154</v>
      </c>
      <c r="U39" s="64">
        <v>172</v>
      </c>
      <c r="V39" s="64">
        <v>150</v>
      </c>
      <c r="W39" s="64">
        <f t="shared" si="4"/>
        <v>1477</v>
      </c>
      <c r="X39" s="64">
        <f t="shared" si="5"/>
        <v>1338</v>
      </c>
      <c r="Y39" s="64">
        <f t="shared" si="6"/>
        <v>2815</v>
      </c>
      <c r="Z39" s="65">
        <f t="shared" si="7"/>
        <v>175.9375</v>
      </c>
    </row>
    <row r="40" spans="1:26" ht="15.75" x14ac:dyDescent="0.25">
      <c r="A40" s="63">
        <v>37</v>
      </c>
      <c r="B40" s="57" t="str">
        <f>'registrācija-maiņas'!G23</f>
        <v>Darja Svincicka</v>
      </c>
      <c r="C40" s="58" t="str">
        <f>'registrācija-maiņas'!I23</f>
        <v>LABA</v>
      </c>
      <c r="D40" s="64" t="str">
        <f>'registrācija-maiņas'!H23</f>
        <v>11A</v>
      </c>
      <c r="E40" s="64" t="s">
        <v>150</v>
      </c>
      <c r="F40" s="64" t="s">
        <v>153</v>
      </c>
      <c r="G40" s="64">
        <v>132</v>
      </c>
      <c r="H40" s="64">
        <v>129</v>
      </c>
      <c r="I40" s="64">
        <v>149</v>
      </c>
      <c r="J40" s="64">
        <v>118</v>
      </c>
      <c r="K40" s="64">
        <v>143</v>
      </c>
      <c r="L40" s="64">
        <v>190</v>
      </c>
      <c r="M40" s="64">
        <v>128</v>
      </c>
      <c r="N40" s="64">
        <v>127</v>
      </c>
      <c r="O40" s="64">
        <v>156</v>
      </c>
      <c r="P40" s="64">
        <v>143</v>
      </c>
      <c r="Q40" s="64">
        <v>123</v>
      </c>
      <c r="R40" s="64">
        <v>105</v>
      </c>
      <c r="S40" s="64">
        <v>166</v>
      </c>
      <c r="T40" s="64">
        <v>205</v>
      </c>
      <c r="U40" s="64">
        <v>124</v>
      </c>
      <c r="V40" s="64">
        <v>135</v>
      </c>
      <c r="W40" s="64">
        <f t="shared" si="4"/>
        <v>1116</v>
      </c>
      <c r="X40" s="64">
        <f t="shared" si="5"/>
        <v>1157</v>
      </c>
      <c r="Y40" s="64">
        <f t="shared" si="6"/>
        <v>2273</v>
      </c>
      <c r="Z40" s="65">
        <f t="shared" si="7"/>
        <v>142.0625</v>
      </c>
    </row>
    <row r="41" spans="1:26" ht="15.75" x14ac:dyDescent="0.25">
      <c r="A41" s="63">
        <v>38</v>
      </c>
      <c r="B41" s="57" t="str">
        <f>'registrācija-maiņas'!G24</f>
        <v>Valdis Skudra</v>
      </c>
      <c r="C41" s="58" t="str">
        <f>'registrācija-maiņas'!I24</f>
        <v>LABA</v>
      </c>
      <c r="D41" s="64" t="str">
        <f>'registrācija-maiņas'!H24</f>
        <v>11B</v>
      </c>
      <c r="E41" s="64" t="s">
        <v>131</v>
      </c>
      <c r="F41" s="64" t="s">
        <v>151</v>
      </c>
      <c r="G41" s="64">
        <v>172</v>
      </c>
      <c r="H41" s="64">
        <v>227</v>
      </c>
      <c r="I41" s="64">
        <v>144</v>
      </c>
      <c r="J41" s="64">
        <v>171</v>
      </c>
      <c r="K41" s="64">
        <v>161</v>
      </c>
      <c r="L41" s="64">
        <v>168</v>
      </c>
      <c r="M41" s="64">
        <v>202</v>
      </c>
      <c r="N41" s="64">
        <v>161</v>
      </c>
      <c r="O41" s="64">
        <v>142</v>
      </c>
      <c r="P41" s="64">
        <v>158</v>
      </c>
      <c r="Q41" s="64">
        <v>192</v>
      </c>
      <c r="R41" s="64">
        <v>161</v>
      </c>
      <c r="S41" s="64">
        <v>162</v>
      </c>
      <c r="T41" s="64">
        <v>163</v>
      </c>
      <c r="U41" s="64">
        <v>204</v>
      </c>
      <c r="V41" s="64">
        <v>158</v>
      </c>
      <c r="W41" s="64">
        <f t="shared" si="4"/>
        <v>1406</v>
      </c>
      <c r="X41" s="64">
        <f t="shared" si="5"/>
        <v>1340</v>
      </c>
      <c r="Y41" s="64">
        <f t="shared" si="6"/>
        <v>2746</v>
      </c>
      <c r="Z41" s="65">
        <f t="shared" si="7"/>
        <v>171.625</v>
      </c>
    </row>
    <row r="42" spans="1:26" ht="15.75" x14ac:dyDescent="0.25">
      <c r="A42" s="63">
        <v>39</v>
      </c>
      <c r="B42" s="57" t="str">
        <f>'registrācija-maiņas'!L8</f>
        <v>Veronika Hudjakova</v>
      </c>
      <c r="C42" s="58" t="str">
        <f>'registrācija-maiņas'!N8</f>
        <v>Ten Pin</v>
      </c>
      <c r="D42" s="64" t="str">
        <f>'registrācija-maiņas'!M8</f>
        <v>04B</v>
      </c>
      <c r="E42" s="64" t="s">
        <v>144</v>
      </c>
      <c r="F42" s="64" t="s">
        <v>102</v>
      </c>
      <c r="G42" s="64">
        <v>188</v>
      </c>
      <c r="H42" s="64">
        <v>209</v>
      </c>
      <c r="I42" s="64">
        <v>189</v>
      </c>
      <c r="J42" s="64">
        <v>161</v>
      </c>
      <c r="K42" s="64">
        <v>201</v>
      </c>
      <c r="L42" s="64">
        <v>194</v>
      </c>
      <c r="M42" s="64">
        <v>206</v>
      </c>
      <c r="N42" s="64">
        <v>206</v>
      </c>
      <c r="O42" s="64">
        <v>165</v>
      </c>
      <c r="P42" s="64">
        <v>211</v>
      </c>
      <c r="Q42" s="64">
        <v>192</v>
      </c>
      <c r="R42" s="64">
        <v>180</v>
      </c>
      <c r="S42" s="64">
        <v>197</v>
      </c>
      <c r="T42" s="64">
        <v>212</v>
      </c>
      <c r="U42" s="64">
        <v>209</v>
      </c>
      <c r="V42" s="64">
        <v>202</v>
      </c>
      <c r="W42" s="64">
        <f t="shared" si="4"/>
        <v>1554</v>
      </c>
      <c r="X42" s="64">
        <f t="shared" si="5"/>
        <v>1568</v>
      </c>
      <c r="Y42" s="64">
        <f t="shared" si="6"/>
        <v>3122</v>
      </c>
      <c r="Z42" s="65">
        <f t="shared" si="7"/>
        <v>195.125</v>
      </c>
    </row>
    <row r="43" spans="1:26" ht="15.75" x14ac:dyDescent="0.25">
      <c r="A43" s="63">
        <v>40</v>
      </c>
      <c r="B43" s="57" t="str">
        <f>'registrācija-maiņas'!L10</f>
        <v>Jeļena Šorohova</v>
      </c>
      <c r="C43" s="58" t="str">
        <f>'registrācija-maiņas'!N10</f>
        <v>Ten Pin</v>
      </c>
      <c r="D43" s="64" t="str">
        <f>'registrācija-maiņas'!M10</f>
        <v>05B</v>
      </c>
      <c r="E43" s="64" t="s">
        <v>134</v>
      </c>
      <c r="F43" s="64" t="s">
        <v>102</v>
      </c>
      <c r="G43" s="64">
        <v>176</v>
      </c>
      <c r="H43" s="64">
        <v>157</v>
      </c>
      <c r="I43" s="64">
        <v>184</v>
      </c>
      <c r="J43" s="64">
        <v>181</v>
      </c>
      <c r="K43" s="64">
        <v>202</v>
      </c>
      <c r="L43" s="64">
        <v>245</v>
      </c>
      <c r="M43" s="64">
        <v>227</v>
      </c>
      <c r="N43" s="64">
        <v>190</v>
      </c>
      <c r="O43" s="64">
        <v>203</v>
      </c>
      <c r="P43" s="64">
        <v>180</v>
      </c>
      <c r="Q43" s="64">
        <v>113</v>
      </c>
      <c r="R43" s="64">
        <v>153</v>
      </c>
      <c r="S43" s="64">
        <v>159</v>
      </c>
      <c r="T43" s="64">
        <v>167</v>
      </c>
      <c r="U43" s="64">
        <v>147</v>
      </c>
      <c r="V43" s="64">
        <v>180</v>
      </c>
      <c r="W43" s="64">
        <f t="shared" si="4"/>
        <v>1562</v>
      </c>
      <c r="X43" s="64">
        <f t="shared" si="5"/>
        <v>1302</v>
      </c>
      <c r="Y43" s="64">
        <f t="shared" si="6"/>
        <v>2864</v>
      </c>
      <c r="Z43" s="65">
        <f t="shared" si="7"/>
        <v>179</v>
      </c>
    </row>
    <row r="44" spans="1:26" ht="15.75" x14ac:dyDescent="0.25">
      <c r="A44" s="63">
        <v>41</v>
      </c>
      <c r="B44" s="57" t="str">
        <f>'registrācija-maiņas'!L11</f>
        <v>Dainis Mauriņš</v>
      </c>
      <c r="C44" s="58" t="str">
        <f>'registrācija-maiņas'!N11</f>
        <v>LABA</v>
      </c>
      <c r="D44" s="64" t="str">
        <f>'registrācija-maiņas'!M11</f>
        <v>06A</v>
      </c>
      <c r="E44" s="64" t="s">
        <v>138</v>
      </c>
      <c r="F44" s="64" t="s">
        <v>151</v>
      </c>
      <c r="G44" s="64">
        <v>167</v>
      </c>
      <c r="H44" s="64">
        <v>179</v>
      </c>
      <c r="I44" s="64">
        <v>170</v>
      </c>
      <c r="J44" s="64">
        <v>171</v>
      </c>
      <c r="K44" s="64">
        <v>191</v>
      </c>
      <c r="L44" s="64">
        <v>157</v>
      </c>
      <c r="M44" s="64">
        <v>175</v>
      </c>
      <c r="N44" s="64">
        <v>197</v>
      </c>
      <c r="O44" s="64">
        <v>201</v>
      </c>
      <c r="P44" s="64">
        <v>169</v>
      </c>
      <c r="Q44" s="64">
        <v>206</v>
      </c>
      <c r="R44" s="64">
        <v>190</v>
      </c>
      <c r="S44" s="64">
        <v>189</v>
      </c>
      <c r="T44" s="64">
        <v>161</v>
      </c>
      <c r="U44" s="64">
        <v>181</v>
      </c>
      <c r="V44" s="64">
        <v>199</v>
      </c>
      <c r="W44" s="64">
        <f t="shared" si="4"/>
        <v>1407</v>
      </c>
      <c r="X44" s="64">
        <f t="shared" si="5"/>
        <v>1496</v>
      </c>
      <c r="Y44" s="64">
        <f t="shared" si="6"/>
        <v>2903</v>
      </c>
      <c r="Z44" s="65">
        <f t="shared" si="7"/>
        <v>181.4375</v>
      </c>
    </row>
    <row r="45" spans="1:26" ht="15.75" x14ac:dyDescent="0.25">
      <c r="A45" s="63">
        <v>42</v>
      </c>
      <c r="B45" s="57" t="str">
        <f>'registrācija-maiņas'!L12</f>
        <v>Ģirts Gabrāns</v>
      </c>
      <c r="C45" s="58" t="str">
        <f>'registrācija-maiņas'!N12</f>
        <v>LABA</v>
      </c>
      <c r="D45" s="64" t="str">
        <f>'registrācija-maiņas'!M12</f>
        <v>06B</v>
      </c>
      <c r="E45" s="64" t="s">
        <v>142</v>
      </c>
      <c r="F45" s="64" t="s">
        <v>101</v>
      </c>
      <c r="G45" s="64">
        <v>178</v>
      </c>
      <c r="H45" s="64">
        <v>202</v>
      </c>
      <c r="I45" s="64">
        <v>200</v>
      </c>
      <c r="J45" s="64">
        <v>185</v>
      </c>
      <c r="K45" s="64">
        <v>200</v>
      </c>
      <c r="L45" s="64">
        <v>198</v>
      </c>
      <c r="M45" s="64">
        <v>166</v>
      </c>
      <c r="N45" s="64">
        <v>167</v>
      </c>
      <c r="O45" s="64">
        <v>180</v>
      </c>
      <c r="P45" s="64">
        <v>181</v>
      </c>
      <c r="Q45" s="64">
        <v>203</v>
      </c>
      <c r="R45" s="64">
        <v>224</v>
      </c>
      <c r="S45" s="64">
        <v>196</v>
      </c>
      <c r="T45" s="64">
        <v>160</v>
      </c>
      <c r="U45" s="64">
        <v>235</v>
      </c>
      <c r="V45" s="64">
        <v>148</v>
      </c>
      <c r="W45" s="64">
        <f t="shared" si="4"/>
        <v>1496</v>
      </c>
      <c r="X45" s="64">
        <f t="shared" si="5"/>
        <v>1527</v>
      </c>
      <c r="Y45" s="64">
        <f t="shared" si="6"/>
        <v>3023</v>
      </c>
      <c r="Z45" s="65">
        <f t="shared" si="7"/>
        <v>188.9375</v>
      </c>
    </row>
    <row r="46" spans="1:26" ht="15.75" x14ac:dyDescent="0.25">
      <c r="A46" s="63">
        <v>43</v>
      </c>
      <c r="B46" s="57" t="str">
        <f>'registrācija-maiņas'!L13</f>
        <v>Guntars Beisons</v>
      </c>
      <c r="C46" s="58" t="str">
        <f>'registrācija-maiņas'!N13</f>
        <v>Ten Pin</v>
      </c>
      <c r="D46" s="64" t="str">
        <f>'registrācija-maiņas'!M13</f>
        <v>07A</v>
      </c>
      <c r="E46" s="64" t="s">
        <v>155</v>
      </c>
      <c r="F46" s="64" t="s">
        <v>151</v>
      </c>
      <c r="G46" s="64">
        <v>169</v>
      </c>
      <c r="H46" s="64">
        <v>156</v>
      </c>
      <c r="I46" s="64">
        <v>182</v>
      </c>
      <c r="J46" s="64">
        <v>170</v>
      </c>
      <c r="K46" s="64">
        <v>209</v>
      </c>
      <c r="L46" s="64">
        <v>196</v>
      </c>
      <c r="M46" s="64">
        <v>210</v>
      </c>
      <c r="N46" s="64">
        <v>184</v>
      </c>
      <c r="O46" s="64">
        <v>167</v>
      </c>
      <c r="P46" s="64">
        <v>186</v>
      </c>
      <c r="Q46" s="64">
        <v>222</v>
      </c>
      <c r="R46" s="64">
        <v>156</v>
      </c>
      <c r="S46" s="64">
        <v>162</v>
      </c>
      <c r="T46" s="64">
        <v>195</v>
      </c>
      <c r="U46" s="64">
        <v>189</v>
      </c>
      <c r="V46" s="64">
        <v>149</v>
      </c>
      <c r="W46" s="64">
        <f t="shared" si="4"/>
        <v>1476</v>
      </c>
      <c r="X46" s="64">
        <f t="shared" si="5"/>
        <v>1426</v>
      </c>
      <c r="Y46" s="64">
        <f t="shared" si="6"/>
        <v>2902</v>
      </c>
      <c r="Z46" s="65">
        <f t="shared" si="7"/>
        <v>181.375</v>
      </c>
    </row>
    <row r="47" spans="1:26" ht="15.75" x14ac:dyDescent="0.25">
      <c r="A47" s="63">
        <v>44</v>
      </c>
      <c r="B47" s="57" t="str">
        <f>'registrācija-maiņas'!L14</f>
        <v>Natālija Rizņika</v>
      </c>
      <c r="C47" s="58" t="str">
        <f>'registrācija-maiņas'!N14</f>
        <v>LABA</v>
      </c>
      <c r="D47" s="64" t="str">
        <f>'registrācija-maiņas'!M14</f>
        <v>07B</v>
      </c>
      <c r="E47" s="64" t="s">
        <v>150</v>
      </c>
      <c r="F47" s="64" t="s">
        <v>102</v>
      </c>
      <c r="G47" s="64">
        <v>140</v>
      </c>
      <c r="H47" s="64">
        <v>190</v>
      </c>
      <c r="I47" s="64">
        <v>159</v>
      </c>
      <c r="J47" s="64">
        <v>205</v>
      </c>
      <c r="K47" s="64">
        <v>166</v>
      </c>
      <c r="L47" s="64">
        <v>147</v>
      </c>
      <c r="M47" s="64">
        <v>158</v>
      </c>
      <c r="N47" s="64">
        <v>179</v>
      </c>
      <c r="O47" s="64">
        <v>146</v>
      </c>
      <c r="P47" s="64">
        <v>170</v>
      </c>
      <c r="Q47" s="64">
        <v>198</v>
      </c>
      <c r="R47" s="64">
        <v>158</v>
      </c>
      <c r="S47" s="64">
        <v>171</v>
      </c>
      <c r="T47" s="64">
        <v>170</v>
      </c>
      <c r="U47" s="64">
        <v>220</v>
      </c>
      <c r="V47" s="64">
        <v>169</v>
      </c>
      <c r="W47" s="64">
        <f t="shared" si="4"/>
        <v>1344</v>
      </c>
      <c r="X47" s="64">
        <f t="shared" si="5"/>
        <v>1402</v>
      </c>
      <c r="Y47" s="64">
        <f t="shared" si="6"/>
        <v>2746</v>
      </c>
      <c r="Z47" s="65">
        <f t="shared" si="7"/>
        <v>171.625</v>
      </c>
    </row>
    <row r="48" spans="1:26" ht="15.75" x14ac:dyDescent="0.25">
      <c r="A48" s="63">
        <v>45</v>
      </c>
      <c r="B48" s="57" t="str">
        <f>'registrācija-maiņas'!L15</f>
        <v>Andrejs Zilgalvis</v>
      </c>
      <c r="C48" s="58" t="str">
        <f>'registrācija-maiņas'!N15</f>
        <v>LABA</v>
      </c>
      <c r="D48" s="64" t="str">
        <f>'registrācija-maiņas'!M15</f>
        <v>08A</v>
      </c>
      <c r="E48" s="64" t="s">
        <v>131</v>
      </c>
      <c r="F48" s="64" t="s">
        <v>151</v>
      </c>
      <c r="G48" s="64">
        <v>155</v>
      </c>
      <c r="H48" s="64">
        <v>224</v>
      </c>
      <c r="I48" s="64">
        <v>196</v>
      </c>
      <c r="J48" s="64">
        <v>213</v>
      </c>
      <c r="K48" s="64">
        <v>204</v>
      </c>
      <c r="L48" s="64">
        <v>180</v>
      </c>
      <c r="M48" s="64">
        <v>206</v>
      </c>
      <c r="N48" s="64">
        <v>165</v>
      </c>
      <c r="O48" s="64">
        <v>177</v>
      </c>
      <c r="P48" s="64">
        <v>178</v>
      </c>
      <c r="Q48" s="64">
        <v>168</v>
      </c>
      <c r="R48" s="64">
        <v>238</v>
      </c>
      <c r="S48" s="64">
        <v>193</v>
      </c>
      <c r="T48" s="64">
        <v>178</v>
      </c>
      <c r="U48" s="64">
        <v>190</v>
      </c>
      <c r="V48" s="64">
        <v>217</v>
      </c>
      <c r="W48" s="64">
        <f t="shared" si="4"/>
        <v>1543</v>
      </c>
      <c r="X48" s="64">
        <f t="shared" si="5"/>
        <v>1539</v>
      </c>
      <c r="Y48" s="64">
        <f t="shared" si="6"/>
        <v>3082</v>
      </c>
      <c r="Z48" s="65">
        <f t="shared" si="7"/>
        <v>192.625</v>
      </c>
    </row>
    <row r="49" spans="1:26" ht="15.75" x14ac:dyDescent="0.25">
      <c r="A49" s="63">
        <v>46</v>
      </c>
      <c r="B49" s="57" t="str">
        <f>'registrācija-maiņas'!L16</f>
        <v>Anita Valdmane</v>
      </c>
      <c r="C49" s="58" t="str">
        <f>'registrācija-maiņas'!N16</f>
        <v>Ten Pin</v>
      </c>
      <c r="D49" s="64" t="str">
        <f>'registrācija-maiņas'!M16</f>
        <v>08B</v>
      </c>
      <c r="E49" s="64" t="s">
        <v>136</v>
      </c>
      <c r="F49" s="64" t="s">
        <v>102</v>
      </c>
      <c r="G49" s="64">
        <v>202</v>
      </c>
      <c r="H49" s="64">
        <v>153</v>
      </c>
      <c r="I49" s="64">
        <v>234</v>
      </c>
      <c r="J49" s="64">
        <v>178</v>
      </c>
      <c r="K49" s="64">
        <v>157</v>
      </c>
      <c r="L49" s="64">
        <v>176</v>
      </c>
      <c r="M49" s="64">
        <v>204</v>
      </c>
      <c r="N49" s="64">
        <v>168</v>
      </c>
      <c r="O49" s="64">
        <v>182</v>
      </c>
      <c r="P49" s="64">
        <v>203</v>
      </c>
      <c r="Q49" s="64">
        <v>169</v>
      </c>
      <c r="R49" s="64">
        <v>187</v>
      </c>
      <c r="S49" s="64">
        <v>163</v>
      </c>
      <c r="T49" s="64">
        <v>182</v>
      </c>
      <c r="U49" s="64">
        <v>241</v>
      </c>
      <c r="V49" s="64">
        <v>170</v>
      </c>
      <c r="W49" s="64">
        <f t="shared" si="4"/>
        <v>1472</v>
      </c>
      <c r="X49" s="64">
        <f t="shared" si="5"/>
        <v>1497</v>
      </c>
      <c r="Y49" s="64">
        <f t="shared" si="6"/>
        <v>2969</v>
      </c>
      <c r="Z49" s="65">
        <f t="shared" si="7"/>
        <v>185.5625</v>
      </c>
    </row>
    <row r="50" spans="1:26" ht="15.75" x14ac:dyDescent="0.25">
      <c r="A50" s="63">
        <v>47</v>
      </c>
      <c r="B50" s="57" t="str">
        <f>'registrācija-maiņas'!L17</f>
        <v>Jānis Zemītis</v>
      </c>
      <c r="C50" s="58" t="str">
        <f>'registrācija-maiņas'!N17</f>
        <v>Ten Pin</v>
      </c>
      <c r="D50" s="64" t="str">
        <f>'registrācija-maiņas'!M17</f>
        <v>09A</v>
      </c>
      <c r="E50" s="64" t="s">
        <v>156</v>
      </c>
      <c r="F50" s="64" t="s">
        <v>101</v>
      </c>
      <c r="G50" s="64">
        <v>236</v>
      </c>
      <c r="H50" s="64">
        <v>234</v>
      </c>
      <c r="I50" s="64">
        <v>211</v>
      </c>
      <c r="J50" s="64">
        <v>235</v>
      </c>
      <c r="K50" s="64">
        <v>243</v>
      </c>
      <c r="L50" s="64">
        <v>166</v>
      </c>
      <c r="M50" s="64">
        <v>165</v>
      </c>
      <c r="N50" s="64">
        <v>160</v>
      </c>
      <c r="O50" s="64">
        <v>203</v>
      </c>
      <c r="P50" s="64">
        <v>269</v>
      </c>
      <c r="Q50" s="64">
        <v>258</v>
      </c>
      <c r="R50" s="64">
        <v>192</v>
      </c>
      <c r="S50" s="64">
        <v>215</v>
      </c>
      <c r="T50" s="64">
        <v>222</v>
      </c>
      <c r="U50" s="64">
        <v>216</v>
      </c>
      <c r="V50" s="64">
        <v>236</v>
      </c>
      <c r="W50" s="64">
        <f t="shared" si="4"/>
        <v>1650</v>
      </c>
      <c r="X50" s="64">
        <f t="shared" si="5"/>
        <v>1811</v>
      </c>
      <c r="Y50" s="64">
        <f t="shared" si="6"/>
        <v>3461</v>
      </c>
      <c r="Z50" s="65">
        <f t="shared" si="7"/>
        <v>216.3125</v>
      </c>
    </row>
    <row r="51" spans="1:26" ht="15.75" x14ac:dyDescent="0.25">
      <c r="A51" s="63">
        <v>48</v>
      </c>
      <c r="B51" s="57" t="str">
        <f>'registrācija-maiņas'!L18</f>
        <v>Artēmijs Hudjakovs</v>
      </c>
      <c r="C51" s="58" t="str">
        <f>'registrācija-maiņas'!N18</f>
        <v>Ten Pin</v>
      </c>
      <c r="D51" s="64" t="str">
        <f>'registrācija-maiņas'!M18</f>
        <v>09B</v>
      </c>
      <c r="E51" s="64" t="s">
        <v>141</v>
      </c>
      <c r="F51" s="64" t="s">
        <v>101</v>
      </c>
      <c r="G51" s="64">
        <v>258</v>
      </c>
      <c r="H51" s="64">
        <v>244</v>
      </c>
      <c r="I51" s="64">
        <v>232</v>
      </c>
      <c r="J51" s="64">
        <v>256</v>
      </c>
      <c r="K51" s="64">
        <v>258</v>
      </c>
      <c r="L51" s="64">
        <v>199</v>
      </c>
      <c r="M51" s="64">
        <v>243</v>
      </c>
      <c r="N51" s="64">
        <v>255</v>
      </c>
      <c r="O51" s="64">
        <v>224</v>
      </c>
      <c r="P51" s="64">
        <v>207</v>
      </c>
      <c r="Q51" s="64">
        <v>227</v>
      </c>
      <c r="R51" s="64">
        <v>236</v>
      </c>
      <c r="S51" s="64">
        <v>211</v>
      </c>
      <c r="T51" s="64">
        <v>187</v>
      </c>
      <c r="U51" s="64">
        <v>246</v>
      </c>
      <c r="V51" s="64">
        <v>299</v>
      </c>
      <c r="W51" s="64">
        <f t="shared" si="4"/>
        <v>1945</v>
      </c>
      <c r="X51" s="64">
        <f t="shared" si="5"/>
        <v>1837</v>
      </c>
      <c r="Y51" s="64">
        <f t="shared" si="6"/>
        <v>3782</v>
      </c>
      <c r="Z51" s="65">
        <f t="shared" si="7"/>
        <v>236.375</v>
      </c>
    </row>
    <row r="52" spans="1:26" ht="15.75" x14ac:dyDescent="0.25">
      <c r="A52" s="63">
        <v>49</v>
      </c>
      <c r="B52" s="57" t="str">
        <f>'registrācija-maiņas'!L20</f>
        <v>Jurijs Dumcevs</v>
      </c>
      <c r="C52" s="58" t="str">
        <f>'registrācija-maiņas'!N20</f>
        <v>LABA</v>
      </c>
      <c r="D52" s="64" t="str">
        <f>'registrācija-maiņas'!M20</f>
        <v>10B</v>
      </c>
      <c r="E52" s="64" t="s">
        <v>140</v>
      </c>
      <c r="F52" s="64" t="s">
        <v>151</v>
      </c>
      <c r="G52" s="64">
        <v>153</v>
      </c>
      <c r="H52" s="64">
        <v>228</v>
      </c>
      <c r="I52" s="64">
        <v>234</v>
      </c>
      <c r="J52" s="64">
        <v>207</v>
      </c>
      <c r="K52" s="64">
        <v>185</v>
      </c>
      <c r="L52" s="64">
        <v>179</v>
      </c>
      <c r="M52" s="64">
        <v>189</v>
      </c>
      <c r="N52" s="64">
        <v>161</v>
      </c>
      <c r="O52" s="64">
        <v>180</v>
      </c>
      <c r="P52" s="64">
        <v>190</v>
      </c>
      <c r="Q52" s="64">
        <v>203</v>
      </c>
      <c r="R52" s="64">
        <v>190</v>
      </c>
      <c r="S52" s="64">
        <v>226</v>
      </c>
      <c r="T52" s="64">
        <v>224</v>
      </c>
      <c r="U52" s="64">
        <v>167</v>
      </c>
      <c r="V52" s="64">
        <v>196</v>
      </c>
      <c r="W52" s="64">
        <f t="shared" si="4"/>
        <v>1536</v>
      </c>
      <c r="X52" s="64">
        <f t="shared" si="5"/>
        <v>1576</v>
      </c>
      <c r="Y52" s="64">
        <f t="shared" si="6"/>
        <v>3112</v>
      </c>
      <c r="Z52" s="65">
        <f t="shared" si="7"/>
        <v>194.5</v>
      </c>
    </row>
    <row r="53" spans="1:26" ht="15.75" x14ac:dyDescent="0.25">
      <c r="A53" s="63">
        <v>50</v>
      </c>
      <c r="B53" s="57" t="str">
        <f>'registrācija-maiņas'!L23</f>
        <v>Daniels Vēzis</v>
      </c>
      <c r="C53" s="58" t="str">
        <f>'registrācija-maiņas'!N23</f>
        <v>Ten Pin</v>
      </c>
      <c r="D53" s="64" t="str">
        <f>'registrācija-maiņas'!M23</f>
        <v>12A</v>
      </c>
      <c r="E53" s="64" t="s">
        <v>145</v>
      </c>
      <c r="F53" s="64" t="s">
        <v>101</v>
      </c>
      <c r="G53" s="64">
        <v>300</v>
      </c>
      <c r="H53" s="64">
        <v>211</v>
      </c>
      <c r="I53" s="64">
        <v>247</v>
      </c>
      <c r="J53" s="64">
        <v>243</v>
      </c>
      <c r="K53" s="64">
        <v>236</v>
      </c>
      <c r="L53" s="64">
        <v>259</v>
      </c>
      <c r="M53" s="64">
        <v>205</v>
      </c>
      <c r="N53" s="64">
        <v>204</v>
      </c>
      <c r="O53" s="64">
        <v>211</v>
      </c>
      <c r="P53" s="64">
        <v>225</v>
      </c>
      <c r="Q53" s="64">
        <v>256</v>
      </c>
      <c r="R53" s="64">
        <v>247</v>
      </c>
      <c r="S53" s="64">
        <v>225</v>
      </c>
      <c r="T53" s="64">
        <v>246</v>
      </c>
      <c r="U53" s="64">
        <v>269</v>
      </c>
      <c r="V53" s="64">
        <v>213</v>
      </c>
      <c r="W53" s="64">
        <f t="shared" si="4"/>
        <v>1905</v>
      </c>
      <c r="X53" s="64">
        <f t="shared" si="5"/>
        <v>1892</v>
      </c>
      <c r="Y53" s="64">
        <f t="shared" si="6"/>
        <v>3797</v>
      </c>
      <c r="Z53" s="65">
        <f t="shared" si="7"/>
        <v>237.3125</v>
      </c>
    </row>
    <row r="54" spans="1:26" ht="15.75" x14ac:dyDescent="0.25">
      <c r="A54" s="63">
        <v>51</v>
      </c>
      <c r="B54" s="57" t="str">
        <f>'registrācija-maiņas'!L24</f>
        <v>Nikolajs Ovčiņņikovs</v>
      </c>
      <c r="C54" s="58" t="str">
        <f>'registrācija-maiņas'!N24</f>
        <v>Ten Pin</v>
      </c>
      <c r="D54" s="64" t="str">
        <f>'registrācija-maiņas'!M24</f>
        <v>12B</v>
      </c>
      <c r="E54" s="64" t="s">
        <v>139</v>
      </c>
      <c r="F54" s="64" t="s">
        <v>101</v>
      </c>
      <c r="G54" s="64">
        <v>238</v>
      </c>
      <c r="H54" s="64">
        <v>148</v>
      </c>
      <c r="I54" s="64">
        <v>190</v>
      </c>
      <c r="J54" s="64">
        <v>183</v>
      </c>
      <c r="K54" s="64">
        <v>189</v>
      </c>
      <c r="L54" s="64">
        <v>258</v>
      </c>
      <c r="M54" s="64">
        <v>185</v>
      </c>
      <c r="N54" s="64">
        <v>188</v>
      </c>
      <c r="O54" s="64">
        <v>194</v>
      </c>
      <c r="P54" s="64">
        <v>233</v>
      </c>
      <c r="Q54" s="64">
        <v>218</v>
      </c>
      <c r="R54" s="64">
        <v>278</v>
      </c>
      <c r="S54" s="64">
        <v>257</v>
      </c>
      <c r="T54" s="64">
        <v>227</v>
      </c>
      <c r="U54" s="64">
        <v>195</v>
      </c>
      <c r="V54" s="64">
        <v>183</v>
      </c>
      <c r="W54" s="64">
        <f t="shared" si="4"/>
        <v>1579</v>
      </c>
      <c r="X54" s="64">
        <f t="shared" si="5"/>
        <v>1785</v>
      </c>
      <c r="Y54" s="64">
        <f t="shared" si="6"/>
        <v>3364</v>
      </c>
      <c r="Z54" s="65">
        <f t="shared" si="7"/>
        <v>210.25</v>
      </c>
    </row>
    <row r="55" spans="1:26" ht="15.75" x14ac:dyDescent="0.25">
      <c r="A55" s="63">
        <v>52</v>
      </c>
      <c r="B55" s="57" t="str">
        <f>'registrācija-maiņas'!Q8</f>
        <v>Aivars Belickis</v>
      </c>
      <c r="C55" s="58" t="str">
        <f>'registrācija-maiņas'!S8</f>
        <v>LABA</v>
      </c>
      <c r="D55" s="64" t="s">
        <v>144</v>
      </c>
      <c r="E55" s="64" t="s">
        <v>140</v>
      </c>
      <c r="F55" s="64" t="s">
        <v>101</v>
      </c>
      <c r="G55" s="64">
        <v>198</v>
      </c>
      <c r="H55" s="64">
        <v>214</v>
      </c>
      <c r="I55" s="64">
        <v>210</v>
      </c>
      <c r="J55" s="64">
        <v>206</v>
      </c>
      <c r="K55" s="64">
        <v>206</v>
      </c>
      <c r="L55" s="64">
        <v>200</v>
      </c>
      <c r="M55" s="64">
        <v>173</v>
      </c>
      <c r="N55" s="64">
        <v>126</v>
      </c>
      <c r="O55" s="64">
        <v>204</v>
      </c>
      <c r="P55" s="64">
        <v>198</v>
      </c>
      <c r="Q55" s="64">
        <v>213</v>
      </c>
      <c r="R55" s="64">
        <v>182</v>
      </c>
      <c r="S55" s="64">
        <v>158</v>
      </c>
      <c r="T55" s="64">
        <v>213</v>
      </c>
      <c r="U55" s="64">
        <v>245</v>
      </c>
      <c r="V55" s="64">
        <v>215</v>
      </c>
      <c r="W55" s="64">
        <f t="shared" si="4"/>
        <v>1533</v>
      </c>
      <c r="X55" s="64">
        <f t="shared" si="5"/>
        <v>1628</v>
      </c>
      <c r="Y55" s="64">
        <f t="shared" si="6"/>
        <v>3161</v>
      </c>
      <c r="Z55" s="65">
        <f t="shared" si="7"/>
        <v>197.5625</v>
      </c>
    </row>
    <row r="56" spans="1:26" ht="15.75" x14ac:dyDescent="0.25">
      <c r="A56" s="63">
        <v>53</v>
      </c>
      <c r="B56" s="57" t="str">
        <f>'registrācija-maiņas'!Q10</f>
        <v>Artūrs Priedītis</v>
      </c>
      <c r="C56" s="58" t="s">
        <v>19</v>
      </c>
      <c r="D56" s="64" t="s">
        <v>138</v>
      </c>
      <c r="E56" s="64" t="s">
        <v>145</v>
      </c>
      <c r="F56" s="64" t="s">
        <v>152</v>
      </c>
      <c r="G56" s="64">
        <v>147</v>
      </c>
      <c r="H56" s="64">
        <v>129</v>
      </c>
      <c r="I56" s="64">
        <v>161</v>
      </c>
      <c r="J56" s="64">
        <v>204</v>
      </c>
      <c r="K56" s="64">
        <v>135</v>
      </c>
      <c r="L56" s="64">
        <v>124</v>
      </c>
      <c r="M56" s="64">
        <v>137</v>
      </c>
      <c r="N56" s="64">
        <v>159</v>
      </c>
      <c r="O56" s="64">
        <v>172</v>
      </c>
      <c r="P56" s="64">
        <v>123</v>
      </c>
      <c r="Q56" s="64">
        <v>151</v>
      </c>
      <c r="R56" s="64">
        <v>191</v>
      </c>
      <c r="S56" s="64">
        <v>156</v>
      </c>
      <c r="T56" s="64">
        <v>141</v>
      </c>
      <c r="U56" s="64">
        <v>211</v>
      </c>
      <c r="V56" s="64">
        <v>176</v>
      </c>
      <c r="W56" s="64">
        <f t="shared" si="4"/>
        <v>1196</v>
      </c>
      <c r="X56" s="64">
        <f t="shared" si="5"/>
        <v>1321</v>
      </c>
      <c r="Y56" s="64">
        <f t="shared" si="6"/>
        <v>2517</v>
      </c>
      <c r="Z56" s="65">
        <f t="shared" si="7"/>
        <v>157.3125</v>
      </c>
    </row>
    <row r="57" spans="1:26" ht="15.75" x14ac:dyDescent="0.25">
      <c r="A57" s="63">
        <v>54</v>
      </c>
      <c r="B57" s="57" t="str">
        <f>'registrācija-maiņas'!Q16</f>
        <v>Ivars Vinters</v>
      </c>
      <c r="C57" s="58" t="s">
        <v>21</v>
      </c>
      <c r="D57" s="64" t="s">
        <v>146</v>
      </c>
      <c r="E57" s="64" t="s">
        <v>143</v>
      </c>
      <c r="F57" s="64" t="s">
        <v>151</v>
      </c>
      <c r="G57" s="64">
        <v>194</v>
      </c>
      <c r="H57" s="64">
        <v>159</v>
      </c>
      <c r="I57" s="64">
        <v>180</v>
      </c>
      <c r="J57" s="64">
        <v>263</v>
      </c>
      <c r="K57" s="64">
        <v>187</v>
      </c>
      <c r="L57" s="64">
        <v>173</v>
      </c>
      <c r="M57" s="64">
        <v>163</v>
      </c>
      <c r="N57" s="64">
        <v>267</v>
      </c>
      <c r="O57" s="64">
        <v>149</v>
      </c>
      <c r="P57" s="64">
        <v>183</v>
      </c>
      <c r="Q57" s="64">
        <v>193</v>
      </c>
      <c r="R57" s="64">
        <v>202</v>
      </c>
      <c r="S57" s="64">
        <v>207</v>
      </c>
      <c r="T57" s="64">
        <v>203</v>
      </c>
      <c r="U57" s="64">
        <v>171</v>
      </c>
      <c r="V57" s="64">
        <v>185</v>
      </c>
      <c r="W57" s="64">
        <f t="shared" si="4"/>
        <v>1586</v>
      </c>
      <c r="X57" s="64">
        <f t="shared" si="5"/>
        <v>1493</v>
      </c>
      <c r="Y57" s="64">
        <f t="shared" si="6"/>
        <v>3079</v>
      </c>
      <c r="Z57" s="65">
        <f t="shared" si="7"/>
        <v>192.4375</v>
      </c>
    </row>
    <row r="58" spans="1:26" ht="15.75" x14ac:dyDescent="0.25">
      <c r="A58" s="63">
        <v>55</v>
      </c>
      <c r="B58" s="57" t="str">
        <f>'registrācija-maiņas'!Q18</f>
        <v>Jānis Zalītis</v>
      </c>
      <c r="C58" s="58" t="s">
        <v>19</v>
      </c>
      <c r="D58" s="64" t="s">
        <v>136</v>
      </c>
      <c r="E58" s="64" t="s">
        <v>146</v>
      </c>
      <c r="F58" s="64" t="s">
        <v>151</v>
      </c>
      <c r="G58" s="64">
        <v>133</v>
      </c>
      <c r="H58" s="64">
        <v>155</v>
      </c>
      <c r="I58" s="64">
        <v>172</v>
      </c>
      <c r="J58" s="64">
        <v>199</v>
      </c>
      <c r="K58" s="64">
        <v>160</v>
      </c>
      <c r="L58" s="64">
        <v>163</v>
      </c>
      <c r="M58" s="64">
        <v>219</v>
      </c>
      <c r="N58" s="64">
        <v>171</v>
      </c>
      <c r="O58" s="64">
        <v>201</v>
      </c>
      <c r="P58" s="64">
        <v>163</v>
      </c>
      <c r="Q58" s="64">
        <v>176</v>
      </c>
      <c r="R58" s="64">
        <v>206</v>
      </c>
      <c r="S58" s="64">
        <v>159</v>
      </c>
      <c r="T58" s="64">
        <v>172</v>
      </c>
      <c r="U58" s="64">
        <v>205</v>
      </c>
      <c r="V58" s="64">
        <v>155</v>
      </c>
      <c r="W58" s="64">
        <f t="shared" si="4"/>
        <v>1372</v>
      </c>
      <c r="X58" s="64">
        <f t="shared" si="5"/>
        <v>1437</v>
      </c>
      <c r="Y58" s="64">
        <f t="shared" si="6"/>
        <v>2809</v>
      </c>
      <c r="Z58" s="65">
        <f t="shared" si="7"/>
        <v>175.5625</v>
      </c>
    </row>
    <row r="59" spans="1:26" ht="15.75" x14ac:dyDescent="0.25">
      <c r="A59" s="63">
        <v>56</v>
      </c>
      <c r="B59" s="57"/>
      <c r="C59" s="58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>
        <f t="shared" si="4"/>
        <v>0</v>
      </c>
      <c r="X59" s="64">
        <f t="shared" si="5"/>
        <v>0</v>
      </c>
      <c r="Y59" s="64">
        <f t="shared" si="6"/>
        <v>0</v>
      </c>
      <c r="Z59" s="65" t="e">
        <f t="shared" si="7"/>
        <v>#DIV/0!</v>
      </c>
    </row>
    <row r="60" spans="1:26" ht="15.75" x14ac:dyDescent="0.25">
      <c r="A60" s="63">
        <v>57</v>
      </c>
      <c r="B60" s="57"/>
      <c r="C60" s="58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>
        <f t="shared" si="4"/>
        <v>0</v>
      </c>
      <c r="X60" s="64">
        <f t="shared" si="5"/>
        <v>0</v>
      </c>
      <c r="Y60" s="64">
        <f t="shared" si="6"/>
        <v>0</v>
      </c>
      <c r="Z60" s="65" t="e">
        <f t="shared" si="7"/>
        <v>#DIV/0!</v>
      </c>
    </row>
    <row r="61" spans="1:26" ht="15.75" x14ac:dyDescent="0.25">
      <c r="A61" s="63">
        <v>58</v>
      </c>
      <c r="B61" s="57"/>
      <c r="C61" s="58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>
        <f t="shared" si="4"/>
        <v>0</v>
      </c>
      <c r="X61" s="64">
        <f t="shared" si="5"/>
        <v>0</v>
      </c>
      <c r="Y61" s="64">
        <f t="shared" si="6"/>
        <v>0</v>
      </c>
      <c r="Z61" s="65" t="e">
        <f t="shared" si="7"/>
        <v>#DIV/0!</v>
      </c>
    </row>
    <row r="62" spans="1:26" ht="15.75" x14ac:dyDescent="0.25">
      <c r="A62" s="63">
        <v>59</v>
      </c>
      <c r="B62" s="57"/>
      <c r="C62" s="58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>
        <f t="shared" si="4"/>
        <v>0</v>
      </c>
      <c r="X62" s="64">
        <f t="shared" si="5"/>
        <v>0</v>
      </c>
      <c r="Y62" s="64">
        <f t="shared" si="6"/>
        <v>0</v>
      </c>
      <c r="Z62" s="65" t="e">
        <f t="shared" si="7"/>
        <v>#DIV/0!</v>
      </c>
    </row>
    <row r="63" spans="1:26" ht="15.75" x14ac:dyDescent="0.25">
      <c r="A63" s="63">
        <v>60</v>
      </c>
      <c r="B63" s="57"/>
      <c r="C63" s="58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>
        <f t="shared" si="4"/>
        <v>0</v>
      </c>
      <c r="X63" s="64">
        <f t="shared" si="5"/>
        <v>0</v>
      </c>
      <c r="Y63" s="64">
        <f t="shared" si="6"/>
        <v>0</v>
      </c>
      <c r="Z63" s="65" t="e">
        <f t="shared" si="7"/>
        <v>#DIV/0!</v>
      </c>
    </row>
  </sheetData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zoomScale="90" zoomScaleNormal="90" workbookViewId="0">
      <selection activeCell="H6" sqref="H6"/>
    </sheetView>
  </sheetViews>
  <sheetFormatPr defaultRowHeight="12.75" x14ac:dyDescent="0.2"/>
  <cols>
    <col min="1" max="1" width="4"/>
    <col min="2" max="2" width="28.42578125" style="18"/>
    <col min="3" max="3" width="14.28515625" style="12" customWidth="1"/>
    <col min="4" max="4" width="4.5703125" style="12" bestFit="1" customWidth="1"/>
    <col min="5" max="5" width="8.42578125" style="12"/>
    <col min="6" max="6" width="9.7109375" style="12"/>
    <col min="7" max="7" width="9.5703125" style="12"/>
    <col min="8" max="8" width="9.85546875" style="12"/>
    <col min="9" max="9" width="1.140625"/>
    <col min="10" max="10" width="4"/>
    <col min="11" max="11" width="24.85546875" bestFit="1" customWidth="1"/>
    <col min="12" max="12" width="15" style="12" customWidth="1"/>
    <col min="13" max="13" width="4.5703125" style="12" hidden="1" customWidth="1"/>
    <col min="14" max="14" width="8.42578125" style="12"/>
    <col min="15" max="15" width="9.7109375" style="12"/>
    <col min="16" max="16" width="9.5703125" style="12"/>
    <col min="17" max="17" width="9.85546875" style="12" bestFit="1" customWidth="1"/>
  </cols>
  <sheetData>
    <row r="1" spans="1:18" ht="29.1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19"/>
    </row>
    <row r="2" spans="1:18" ht="20.25" customHeight="1" x14ac:dyDescent="0.2">
      <c r="A2" s="89" t="s">
        <v>103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20"/>
    </row>
    <row r="3" spans="1:18" ht="12" customHeight="1" x14ac:dyDescent="0.2">
      <c r="A3" s="21"/>
      <c r="B3" s="22"/>
      <c r="C3" s="23"/>
      <c r="D3" s="23"/>
      <c r="E3" s="23"/>
      <c r="F3" s="23"/>
      <c r="G3" s="23"/>
      <c r="H3" s="23"/>
      <c r="I3" s="24"/>
      <c r="J3" s="21"/>
      <c r="K3" s="21"/>
      <c r="L3" s="23"/>
      <c r="M3" s="23"/>
      <c r="N3" s="23"/>
      <c r="O3" s="23"/>
      <c r="P3" s="23"/>
      <c r="Q3" s="23" t="s">
        <v>78</v>
      </c>
    </row>
    <row r="4" spans="1:18" ht="15.75" x14ac:dyDescent="0.25">
      <c r="A4" s="87" t="s">
        <v>104</v>
      </c>
      <c r="B4" s="87"/>
      <c r="C4" s="87"/>
      <c r="D4" s="87"/>
      <c r="E4" s="87"/>
      <c r="F4" s="87"/>
      <c r="G4" s="87"/>
      <c r="H4" s="87"/>
      <c r="I4" s="25"/>
      <c r="J4" s="87" t="s">
        <v>105</v>
      </c>
      <c r="K4" s="87"/>
      <c r="L4" s="87"/>
      <c r="M4" s="87"/>
      <c r="N4" s="87"/>
      <c r="O4" s="87"/>
      <c r="P4" s="87"/>
      <c r="Q4" s="87"/>
      <c r="R4" s="19"/>
    </row>
    <row r="5" spans="1:18" ht="15.75" x14ac:dyDescent="0.25">
      <c r="A5" s="16" t="s">
        <v>14</v>
      </c>
      <c r="B5" s="17" t="s">
        <v>15</v>
      </c>
      <c r="C5" s="16" t="s">
        <v>17</v>
      </c>
      <c r="D5" s="16" t="s">
        <v>106</v>
      </c>
      <c r="E5" s="16" t="s">
        <v>107</v>
      </c>
      <c r="F5" s="16" t="s">
        <v>108</v>
      </c>
      <c r="G5" s="16" t="s">
        <v>99</v>
      </c>
      <c r="H5" s="16" t="s">
        <v>100</v>
      </c>
      <c r="I5" s="25"/>
      <c r="J5" s="16" t="s">
        <v>14</v>
      </c>
      <c r="K5" s="17" t="s">
        <v>15</v>
      </c>
      <c r="L5" s="16" t="s">
        <v>17</v>
      </c>
      <c r="M5" s="16" t="s">
        <v>106</v>
      </c>
      <c r="N5" s="16" t="s">
        <v>107</v>
      </c>
      <c r="O5" s="16" t="s">
        <v>108</v>
      </c>
      <c r="P5" s="16" t="s">
        <v>99</v>
      </c>
      <c r="Q5" s="16" t="s">
        <v>100</v>
      </c>
      <c r="R5" s="19"/>
    </row>
    <row r="6" spans="1:18" ht="15" customHeight="1" x14ac:dyDescent="0.2">
      <c r="A6" s="26">
        <v>1</v>
      </c>
      <c r="B6" s="27" t="str">
        <f>result!B53</f>
        <v>Daniels Vēzis</v>
      </c>
      <c r="C6" s="28" t="str">
        <f>result!C53</f>
        <v>Ten Pin</v>
      </c>
      <c r="D6" s="28" t="str">
        <f>result!F53</f>
        <v>m</v>
      </c>
      <c r="E6" s="28">
        <f>result!W53</f>
        <v>1905</v>
      </c>
      <c r="F6" s="28">
        <f>result!X53</f>
        <v>1892</v>
      </c>
      <c r="G6" s="28">
        <f>result!Y53</f>
        <v>3797</v>
      </c>
      <c r="H6" s="56">
        <f>result!Z53</f>
        <v>237.3125</v>
      </c>
      <c r="I6" s="25"/>
      <c r="J6" s="26">
        <v>1</v>
      </c>
      <c r="K6" s="27" t="str">
        <f>result!B6</f>
        <v>Marija Ļevikina</v>
      </c>
      <c r="L6" s="28" t="str">
        <f>result!C6</f>
        <v>LABA</v>
      </c>
      <c r="M6" s="28" t="str">
        <f>result!F6</f>
        <v>f</v>
      </c>
      <c r="N6" s="28">
        <f>result!W6</f>
        <v>1584</v>
      </c>
      <c r="O6" s="28">
        <f>result!X6</f>
        <v>1756</v>
      </c>
      <c r="P6" s="28">
        <f>result!Y6</f>
        <v>3340</v>
      </c>
      <c r="Q6" s="56">
        <f>result!Z6</f>
        <v>208.75</v>
      </c>
      <c r="R6" s="19"/>
    </row>
    <row r="7" spans="1:18" ht="15" customHeight="1" x14ac:dyDescent="0.2">
      <c r="A7" s="26">
        <v>2</v>
      </c>
      <c r="B7" s="27" t="str">
        <f>result!B51</f>
        <v>Artēmijs Hudjakovs</v>
      </c>
      <c r="C7" s="28" t="str">
        <f>result!C51</f>
        <v>Ten Pin</v>
      </c>
      <c r="D7" s="28" t="str">
        <f>result!F51</f>
        <v>m</v>
      </c>
      <c r="E7" s="28">
        <f>result!W51</f>
        <v>1945</v>
      </c>
      <c r="F7" s="28">
        <f>result!X51</f>
        <v>1837</v>
      </c>
      <c r="G7" s="28">
        <f>result!Y51</f>
        <v>3782</v>
      </c>
      <c r="H7" s="56">
        <f>result!Z51</f>
        <v>236.375</v>
      </c>
      <c r="I7" s="25"/>
      <c r="J7" s="26">
        <v>2</v>
      </c>
      <c r="K7" s="27" t="str">
        <f>result!B30</f>
        <v>Tatjana Kožemjakina</v>
      </c>
      <c r="L7" s="28" t="str">
        <f>result!C30</f>
        <v>-</v>
      </c>
      <c r="M7" s="28" t="str">
        <f>result!F30</f>
        <v>f</v>
      </c>
      <c r="N7" s="28">
        <f>result!W30</f>
        <v>1573</v>
      </c>
      <c r="O7" s="28">
        <f>result!X30</f>
        <v>1559</v>
      </c>
      <c r="P7" s="28">
        <f>result!Y30</f>
        <v>3132</v>
      </c>
      <c r="Q7" s="56">
        <f>result!Z30</f>
        <v>195.75</v>
      </c>
      <c r="R7" s="19"/>
    </row>
    <row r="8" spans="1:18" ht="15" customHeight="1" x14ac:dyDescent="0.2">
      <c r="A8" s="26">
        <v>3</v>
      </c>
      <c r="B8" s="27" t="str">
        <f>result!B24</f>
        <v>Rihards Kovaļenko</v>
      </c>
      <c r="C8" s="28" t="str">
        <f>result!C24</f>
        <v>A-Z boulings</v>
      </c>
      <c r="D8" s="28" t="str">
        <f>result!F24</f>
        <v>j/m</v>
      </c>
      <c r="E8" s="28">
        <f>result!W24</f>
        <v>1799</v>
      </c>
      <c r="F8" s="28">
        <f>result!X24</f>
        <v>1840</v>
      </c>
      <c r="G8" s="28">
        <f>result!Y24</f>
        <v>3639</v>
      </c>
      <c r="H8" s="56">
        <f>result!Z24</f>
        <v>227.4375</v>
      </c>
      <c r="I8" s="25"/>
      <c r="J8" s="26">
        <v>3</v>
      </c>
      <c r="K8" s="27" t="str">
        <f>result!B42</f>
        <v>Veronika Hudjakova</v>
      </c>
      <c r="L8" s="28" t="str">
        <f>result!C42</f>
        <v>Ten Pin</v>
      </c>
      <c r="M8" s="28" t="str">
        <f>result!F42</f>
        <v>f</v>
      </c>
      <c r="N8" s="28">
        <f>result!W42</f>
        <v>1554</v>
      </c>
      <c r="O8" s="28">
        <f>result!X42</f>
        <v>1568</v>
      </c>
      <c r="P8" s="28">
        <f>result!Y42</f>
        <v>3122</v>
      </c>
      <c r="Q8" s="56">
        <f>result!Z42</f>
        <v>195.125</v>
      </c>
      <c r="R8" s="19"/>
    </row>
    <row r="9" spans="1:18" ht="15" customHeight="1" x14ac:dyDescent="0.2">
      <c r="A9" s="26">
        <v>4</v>
      </c>
      <c r="B9" s="27" t="str">
        <f>result!B32</f>
        <v>Māris Dukurs</v>
      </c>
      <c r="C9" s="28" t="str">
        <f>result!C32</f>
        <v>LABA</v>
      </c>
      <c r="D9" s="28" t="str">
        <f>result!F32</f>
        <v>m</v>
      </c>
      <c r="E9" s="28">
        <f>result!W32</f>
        <v>1851</v>
      </c>
      <c r="F9" s="28">
        <f>result!X32</f>
        <v>1739</v>
      </c>
      <c r="G9" s="28">
        <f>result!Y32</f>
        <v>3590</v>
      </c>
      <c r="H9" s="56">
        <f>result!Z32</f>
        <v>224.375</v>
      </c>
      <c r="I9" s="25"/>
      <c r="J9" s="26">
        <v>4</v>
      </c>
      <c r="K9" s="27" t="str">
        <f>result!B49</f>
        <v>Anita Valdmane</v>
      </c>
      <c r="L9" s="28" t="str">
        <f>result!C49</f>
        <v>Ten Pin</v>
      </c>
      <c r="M9" s="28" t="str">
        <f>result!F49</f>
        <v>f</v>
      </c>
      <c r="N9" s="28">
        <f>result!W49</f>
        <v>1472</v>
      </c>
      <c r="O9" s="28">
        <f>result!X49</f>
        <v>1497</v>
      </c>
      <c r="P9" s="28">
        <f>result!Y49</f>
        <v>2969</v>
      </c>
      <c r="Q9" s="56">
        <f>result!Z49</f>
        <v>185.5625</v>
      </c>
      <c r="R9" s="19"/>
    </row>
    <row r="10" spans="1:18" ht="15" customHeight="1" x14ac:dyDescent="0.2">
      <c r="A10" s="26">
        <v>5</v>
      </c>
      <c r="B10" s="27" t="str">
        <f>result!B12</f>
        <v>Artūrs Ļevikins</v>
      </c>
      <c r="C10" s="28" t="str">
        <f>result!C12</f>
        <v>A-Z boulings</v>
      </c>
      <c r="D10" s="28" t="str">
        <f>result!F12</f>
        <v>m</v>
      </c>
      <c r="E10" s="28">
        <f>result!W12</f>
        <v>1765</v>
      </c>
      <c r="F10" s="28">
        <f>result!X12</f>
        <v>1819</v>
      </c>
      <c r="G10" s="28">
        <f>result!Y12</f>
        <v>3584</v>
      </c>
      <c r="H10" s="56">
        <f>result!Z12</f>
        <v>224</v>
      </c>
      <c r="I10" s="25"/>
      <c r="J10" s="26">
        <v>5</v>
      </c>
      <c r="K10" s="27" t="str">
        <f>result!B16</f>
        <v>Jeļena Dolgova</v>
      </c>
      <c r="L10" s="28" t="str">
        <f>result!C16</f>
        <v>Ten Pin</v>
      </c>
      <c r="M10" s="28" t="str">
        <f>result!F16</f>
        <v>f</v>
      </c>
      <c r="N10" s="28">
        <f>result!W16</f>
        <v>1417</v>
      </c>
      <c r="O10" s="28">
        <f>result!X16</f>
        <v>1465</v>
      </c>
      <c r="P10" s="28">
        <f>result!Y16</f>
        <v>2882</v>
      </c>
      <c r="Q10" s="56">
        <f>result!Z16</f>
        <v>180.125</v>
      </c>
      <c r="R10" s="19"/>
    </row>
    <row r="11" spans="1:18" ht="15" customHeight="1" x14ac:dyDescent="0.2">
      <c r="A11" s="26">
        <v>6</v>
      </c>
      <c r="B11" s="27" t="str">
        <f>result!B11</f>
        <v>Toms Pultraks</v>
      </c>
      <c r="C11" s="28" t="str">
        <f>result!C11</f>
        <v>LABA</v>
      </c>
      <c r="D11" s="28" t="str">
        <f>result!F11</f>
        <v>m</v>
      </c>
      <c r="E11" s="28">
        <f>result!W11</f>
        <v>1619</v>
      </c>
      <c r="F11" s="28">
        <f>result!X11</f>
        <v>1887</v>
      </c>
      <c r="G11" s="28">
        <f>result!Y11</f>
        <v>3506</v>
      </c>
      <c r="H11" s="56">
        <f>result!Z11</f>
        <v>219.125</v>
      </c>
      <c r="I11" s="25"/>
      <c r="J11" s="26">
        <v>6</v>
      </c>
      <c r="K11" s="27" t="str">
        <f>result!B43</f>
        <v>Jeļena Šorohova</v>
      </c>
      <c r="L11" s="28" t="str">
        <f>result!C43</f>
        <v>Ten Pin</v>
      </c>
      <c r="M11" s="28" t="str">
        <f>result!F43</f>
        <v>f</v>
      </c>
      <c r="N11" s="28">
        <f>result!W43</f>
        <v>1562</v>
      </c>
      <c r="O11" s="28">
        <f>result!X43</f>
        <v>1302</v>
      </c>
      <c r="P11" s="28">
        <f>result!Y43</f>
        <v>2864</v>
      </c>
      <c r="Q11" s="56">
        <f>result!Z43</f>
        <v>179</v>
      </c>
      <c r="R11" s="19"/>
    </row>
    <row r="12" spans="1:18" ht="15" customHeight="1" x14ac:dyDescent="0.2">
      <c r="A12" s="26">
        <v>7</v>
      </c>
      <c r="B12" s="27" t="str">
        <f>result!B50</f>
        <v>Jānis Zemītis</v>
      </c>
      <c r="C12" s="28" t="str">
        <f>result!C50</f>
        <v>Ten Pin</v>
      </c>
      <c r="D12" s="28" t="str">
        <f>result!F50</f>
        <v>m</v>
      </c>
      <c r="E12" s="28">
        <f>result!W50</f>
        <v>1650</v>
      </c>
      <c r="F12" s="28">
        <f>result!X50</f>
        <v>1811</v>
      </c>
      <c r="G12" s="28">
        <f>result!Y50</f>
        <v>3461</v>
      </c>
      <c r="H12" s="56">
        <f>result!Z50</f>
        <v>216.3125</v>
      </c>
      <c r="I12" s="25"/>
      <c r="J12" s="26">
        <v>7</v>
      </c>
      <c r="K12" s="27" t="str">
        <f>result!B17</f>
        <v>Evelīna Naudiša</v>
      </c>
      <c r="L12" s="28" t="str">
        <f>result!C17</f>
        <v>A-Z boulings</v>
      </c>
      <c r="M12" s="28" t="str">
        <f>result!F17</f>
        <v>j/f</v>
      </c>
      <c r="N12" s="28">
        <f>result!W17</f>
        <v>1446</v>
      </c>
      <c r="O12" s="28">
        <f>result!X17</f>
        <v>1386</v>
      </c>
      <c r="P12" s="28">
        <f>result!Y17</f>
        <v>2832</v>
      </c>
      <c r="Q12" s="56">
        <f>result!Z17</f>
        <v>177</v>
      </c>
      <c r="R12" s="19"/>
    </row>
    <row r="13" spans="1:18" ht="15" customHeight="1" x14ac:dyDescent="0.2">
      <c r="A13" s="26">
        <v>8</v>
      </c>
      <c r="B13" s="27" t="str">
        <f>result!B19</f>
        <v>Edmunds Jansons</v>
      </c>
      <c r="C13" s="28" t="str">
        <f>result!C19</f>
        <v>Zelta Prizma</v>
      </c>
      <c r="D13" s="28" t="str">
        <f>result!F19</f>
        <v>s</v>
      </c>
      <c r="E13" s="28">
        <f>result!W19</f>
        <v>1777</v>
      </c>
      <c r="F13" s="28">
        <f>result!X19</f>
        <v>1667</v>
      </c>
      <c r="G13" s="28">
        <f>result!Y19</f>
        <v>3444</v>
      </c>
      <c r="H13" s="56">
        <f>result!Z19</f>
        <v>215.25</v>
      </c>
      <c r="I13" s="25"/>
      <c r="J13" s="26">
        <v>8</v>
      </c>
      <c r="K13" s="27" t="str">
        <f>result!B18</f>
        <v>Liāna Ponomarenko</v>
      </c>
      <c r="L13" s="28" t="str">
        <f>result!C18</f>
        <v>Ten Pin</v>
      </c>
      <c r="M13" s="28" t="str">
        <f>result!F18</f>
        <v>j/f</v>
      </c>
      <c r="N13" s="28">
        <f>result!W18</f>
        <v>1378</v>
      </c>
      <c r="O13" s="28">
        <f>result!X18</f>
        <v>1425</v>
      </c>
      <c r="P13" s="28">
        <f>result!Y18</f>
        <v>2803</v>
      </c>
      <c r="Q13" s="56">
        <f>result!Z18</f>
        <v>175.1875</v>
      </c>
      <c r="R13" s="19"/>
    </row>
    <row r="14" spans="1:18" ht="15" customHeight="1" x14ac:dyDescent="0.25">
      <c r="A14" s="26">
        <v>9</v>
      </c>
      <c r="B14" s="27" t="str">
        <f>result!B8</f>
        <v>Pēteris Cimdiņš</v>
      </c>
      <c r="C14" s="28" t="str">
        <f>result!C8</f>
        <v>LABA</v>
      </c>
      <c r="D14" s="28" t="str">
        <f>result!F8</f>
        <v>m</v>
      </c>
      <c r="E14" s="28">
        <f>result!W8</f>
        <v>1592</v>
      </c>
      <c r="F14" s="28">
        <f>result!X8</f>
        <v>1823</v>
      </c>
      <c r="G14" s="28">
        <f>result!Y8</f>
        <v>3415</v>
      </c>
      <c r="H14" s="56">
        <f>result!Z8</f>
        <v>213.4375</v>
      </c>
      <c r="I14" s="29"/>
      <c r="J14" s="30">
        <v>9</v>
      </c>
      <c r="K14" s="27" t="str">
        <f>result!B47</f>
        <v>Natālija Rizņika</v>
      </c>
      <c r="L14" s="28" t="str">
        <f>result!C47</f>
        <v>LABA</v>
      </c>
      <c r="M14" s="28" t="str">
        <f>result!F47</f>
        <v>f</v>
      </c>
      <c r="N14" s="28">
        <f>result!W47</f>
        <v>1344</v>
      </c>
      <c r="O14" s="28">
        <f>result!X47</f>
        <v>1402</v>
      </c>
      <c r="P14" s="28">
        <f>result!Y47</f>
        <v>2746</v>
      </c>
      <c r="Q14" s="56">
        <f>result!Z47</f>
        <v>171.625</v>
      </c>
    </row>
    <row r="15" spans="1:18" ht="15" customHeight="1" x14ac:dyDescent="0.25">
      <c r="A15" s="26">
        <v>10</v>
      </c>
      <c r="B15" s="27" t="str">
        <f>result!B25</f>
        <v>Andis Dārzīņš</v>
      </c>
      <c r="C15" s="28" t="str">
        <f>result!C25</f>
        <v>Ten Pin</v>
      </c>
      <c r="D15" s="28" t="str">
        <f>result!F25</f>
        <v>s</v>
      </c>
      <c r="E15" s="28">
        <f>result!W25</f>
        <v>1646</v>
      </c>
      <c r="F15" s="28">
        <f>result!X25</f>
        <v>1726</v>
      </c>
      <c r="G15" s="28">
        <f>result!Y25</f>
        <v>3372</v>
      </c>
      <c r="H15" s="56">
        <f>result!Z25</f>
        <v>210.75</v>
      </c>
      <c r="I15" s="29"/>
      <c r="J15" s="30">
        <v>10</v>
      </c>
      <c r="K15" s="27" t="str">
        <f>result!B36</f>
        <v>Vlada Zaručevska</v>
      </c>
      <c r="L15" s="28" t="str">
        <f>result!C36</f>
        <v>LABA</v>
      </c>
      <c r="M15" s="28" t="str">
        <f>result!F36</f>
        <v>j/f</v>
      </c>
      <c r="N15" s="28">
        <f>result!W36</f>
        <v>1245</v>
      </c>
      <c r="O15" s="28">
        <f>result!X36</f>
        <v>1408</v>
      </c>
      <c r="P15" s="28">
        <f>result!Y36</f>
        <v>2653</v>
      </c>
      <c r="Q15" s="56">
        <f>result!Z36</f>
        <v>165.8125</v>
      </c>
    </row>
    <row r="16" spans="1:18" ht="15" customHeight="1" x14ac:dyDescent="0.2">
      <c r="A16" s="26">
        <v>11</v>
      </c>
      <c r="B16" s="27" t="str">
        <f>result!B54</f>
        <v>Nikolajs Ovčiņņikovs</v>
      </c>
      <c r="C16" s="28" t="str">
        <f>result!C54</f>
        <v>Ten Pin</v>
      </c>
      <c r="D16" s="28" t="str">
        <f>result!F54</f>
        <v>m</v>
      </c>
      <c r="E16" s="28">
        <f>result!W54</f>
        <v>1579</v>
      </c>
      <c r="F16" s="28">
        <f>result!X54</f>
        <v>1785</v>
      </c>
      <c r="G16" s="28">
        <f>result!Y54</f>
        <v>3364</v>
      </c>
      <c r="H16" s="56">
        <f>result!Z54</f>
        <v>210.25</v>
      </c>
      <c r="I16" s="19"/>
      <c r="J16" s="30">
        <v>11</v>
      </c>
      <c r="K16" s="27" t="str">
        <f>result!B23</f>
        <v>Ilona Ozola</v>
      </c>
      <c r="L16" s="28" t="str">
        <f>result!C23</f>
        <v>LABA</v>
      </c>
      <c r="M16" s="28" t="str">
        <f>result!F23</f>
        <v>f</v>
      </c>
      <c r="N16" s="28">
        <f>result!W23</f>
        <v>1360</v>
      </c>
      <c r="O16" s="28">
        <f>result!X23</f>
        <v>1214</v>
      </c>
      <c r="P16" s="28">
        <f>result!Y23</f>
        <v>2574</v>
      </c>
      <c r="Q16" s="56">
        <f>result!Z23</f>
        <v>160.875</v>
      </c>
    </row>
    <row r="17" spans="1:17" ht="15" customHeight="1" x14ac:dyDescent="0.2">
      <c r="A17" s="26">
        <v>12</v>
      </c>
      <c r="B17" s="27" t="str">
        <f>result!B7</f>
        <v>Arvīds Ermans</v>
      </c>
      <c r="C17" s="28" t="str">
        <f>result!C7</f>
        <v>A-Z boulings</v>
      </c>
      <c r="D17" s="28" t="str">
        <f>result!F7</f>
        <v>j/m</v>
      </c>
      <c r="E17" s="28">
        <f>result!W7</f>
        <v>1558</v>
      </c>
      <c r="F17" s="28">
        <f>result!X7</f>
        <v>1642</v>
      </c>
      <c r="G17" s="28">
        <f>result!Y7</f>
        <v>3200</v>
      </c>
      <c r="H17" s="56">
        <f>result!Z7</f>
        <v>200</v>
      </c>
      <c r="I17" s="19"/>
      <c r="J17" s="30">
        <v>12</v>
      </c>
      <c r="K17" s="27" t="str">
        <f>result!B40</f>
        <v>Darja Svincicka</v>
      </c>
      <c r="L17" s="28" t="str">
        <f>result!C40</f>
        <v>LABA</v>
      </c>
      <c r="M17" s="28" t="str">
        <f>result!F40</f>
        <v>j/f</v>
      </c>
      <c r="N17" s="28">
        <f>result!W40</f>
        <v>1116</v>
      </c>
      <c r="O17" s="28">
        <f>result!X40</f>
        <v>1157</v>
      </c>
      <c r="P17" s="28">
        <f>result!Y40</f>
        <v>2273</v>
      </c>
      <c r="Q17" s="56">
        <f>result!Z40</f>
        <v>142.0625</v>
      </c>
    </row>
    <row r="18" spans="1:17" ht="15" customHeight="1" x14ac:dyDescent="0.2">
      <c r="A18" s="26">
        <v>13</v>
      </c>
      <c r="B18" s="27" t="str">
        <f>result!B38</f>
        <v>Tomass Tereščenko</v>
      </c>
      <c r="C18" s="28" t="str">
        <f>result!C38</f>
        <v>A-Z boulings</v>
      </c>
      <c r="D18" s="28" t="str">
        <f>result!F38</f>
        <v>m</v>
      </c>
      <c r="E18" s="28">
        <f>result!W38</f>
        <v>1492</v>
      </c>
      <c r="F18" s="28">
        <f>result!X38</f>
        <v>1676</v>
      </c>
      <c r="G18" s="28">
        <f>result!Y38</f>
        <v>3168</v>
      </c>
      <c r="H18" s="56">
        <f>result!Z38</f>
        <v>198</v>
      </c>
      <c r="I18" s="19"/>
    </row>
    <row r="19" spans="1:17" ht="15" customHeight="1" x14ac:dyDescent="0.25">
      <c r="A19" s="26">
        <v>14</v>
      </c>
      <c r="B19" s="27" t="str">
        <f>result!B55</f>
        <v>Aivars Belickis</v>
      </c>
      <c r="C19" s="28" t="str">
        <f>result!C55</f>
        <v>LABA</v>
      </c>
      <c r="D19" s="28" t="str">
        <f>result!F55</f>
        <v>m</v>
      </c>
      <c r="E19" s="28">
        <f>result!W55</f>
        <v>1533</v>
      </c>
      <c r="F19" s="28">
        <f>result!X55</f>
        <v>1628</v>
      </c>
      <c r="G19" s="66">
        <f>result!Y55</f>
        <v>3161</v>
      </c>
      <c r="H19" s="56">
        <f>result!Z55</f>
        <v>197.5625</v>
      </c>
      <c r="I19" s="19"/>
      <c r="J19" s="87" t="s">
        <v>109</v>
      </c>
      <c r="K19" s="87"/>
      <c r="L19" s="87"/>
      <c r="M19" s="87"/>
      <c r="N19" s="87"/>
      <c r="O19" s="87"/>
      <c r="P19" s="87"/>
      <c r="Q19" s="87"/>
    </row>
    <row r="20" spans="1:17" ht="15" customHeight="1" x14ac:dyDescent="0.25">
      <c r="A20" s="26">
        <v>15</v>
      </c>
      <c r="B20" s="27" t="str">
        <f>result!B52</f>
        <v>Jurijs Dumcevs</v>
      </c>
      <c r="C20" s="28" t="str">
        <f>result!C52</f>
        <v>LABA</v>
      </c>
      <c r="D20" s="28" t="str">
        <f>result!F52</f>
        <v>s</v>
      </c>
      <c r="E20" s="28">
        <f>result!W52</f>
        <v>1536</v>
      </c>
      <c r="F20" s="28">
        <f>result!X52</f>
        <v>1576</v>
      </c>
      <c r="G20" s="28">
        <f>result!Y52</f>
        <v>3112</v>
      </c>
      <c r="H20" s="56">
        <f>result!Z52</f>
        <v>194.5</v>
      </c>
      <c r="I20" s="19"/>
      <c r="J20" s="16" t="s">
        <v>14</v>
      </c>
      <c r="K20" s="17" t="s">
        <v>15</v>
      </c>
      <c r="L20" s="16" t="s">
        <v>17</v>
      </c>
      <c r="M20" s="16" t="s">
        <v>106</v>
      </c>
      <c r="N20" s="16" t="s">
        <v>107</v>
      </c>
      <c r="O20" s="16" t="s">
        <v>108</v>
      </c>
      <c r="P20" s="16" t="s">
        <v>99</v>
      </c>
      <c r="Q20" s="16" t="s">
        <v>100</v>
      </c>
    </row>
    <row r="21" spans="1:17" ht="15" customHeight="1" x14ac:dyDescent="0.2">
      <c r="A21" s="26">
        <v>16</v>
      </c>
      <c r="B21" s="27" t="str">
        <f>result!B48</f>
        <v>Andrejs Zilgalvis</v>
      </c>
      <c r="C21" s="28" t="str">
        <f>result!C48</f>
        <v>LABA</v>
      </c>
      <c r="D21" s="28" t="str">
        <f>result!F48</f>
        <v>s</v>
      </c>
      <c r="E21" s="28">
        <f>result!W48</f>
        <v>1543</v>
      </c>
      <c r="F21" s="28">
        <f>result!X48</f>
        <v>1539</v>
      </c>
      <c r="G21" s="28">
        <f>result!Y48</f>
        <v>3082</v>
      </c>
      <c r="H21" s="56">
        <f>result!Z48</f>
        <v>192.625</v>
      </c>
      <c r="I21" s="19"/>
      <c r="J21" s="26">
        <v>1</v>
      </c>
      <c r="K21" s="27" t="str">
        <f>result!B24</f>
        <v>Rihards Kovaļenko</v>
      </c>
      <c r="L21" s="28" t="str">
        <f>result!C24</f>
        <v>A-Z boulings</v>
      </c>
      <c r="M21" s="28" t="str">
        <f>result!F24</f>
        <v>j/m</v>
      </c>
      <c r="N21" s="28">
        <f>result!W24</f>
        <v>1799</v>
      </c>
      <c r="O21" s="28">
        <f>result!X24</f>
        <v>1840</v>
      </c>
      <c r="P21" s="28">
        <f>result!Y24</f>
        <v>3639</v>
      </c>
      <c r="Q21" s="56">
        <f>result!Z24</f>
        <v>227.4375</v>
      </c>
    </row>
    <row r="22" spans="1:17" ht="15" customHeight="1" x14ac:dyDescent="0.2">
      <c r="A22" s="30">
        <v>17</v>
      </c>
      <c r="B22" s="27" t="str">
        <f>result!B57</f>
        <v>Ivars Vinters</v>
      </c>
      <c r="C22" s="28" t="str">
        <f>result!C57</f>
        <v>A-Z</v>
      </c>
      <c r="D22" s="28" t="str">
        <f>result!F57</f>
        <v>s</v>
      </c>
      <c r="E22" s="28">
        <f>result!W57</f>
        <v>1586</v>
      </c>
      <c r="F22" s="28">
        <f>result!X57</f>
        <v>1493</v>
      </c>
      <c r="G22" s="66">
        <f>result!Y57</f>
        <v>3079</v>
      </c>
      <c r="H22" s="56">
        <f>result!Z57</f>
        <v>192.4375</v>
      </c>
      <c r="I22" s="19"/>
      <c r="J22" s="26">
        <v>2</v>
      </c>
      <c r="K22" s="27" t="str">
        <f>result!B7</f>
        <v>Arvīds Ermans</v>
      </c>
      <c r="L22" s="28" t="str">
        <f>result!C7</f>
        <v>A-Z boulings</v>
      </c>
      <c r="M22" s="28" t="str">
        <f>result!F7</f>
        <v>j/m</v>
      </c>
      <c r="N22" s="28">
        <f>result!W7</f>
        <v>1558</v>
      </c>
      <c r="O22" s="28">
        <f>result!X7</f>
        <v>1642</v>
      </c>
      <c r="P22" s="28">
        <f>result!Y7</f>
        <v>3200</v>
      </c>
      <c r="Q22" s="56">
        <f>result!Z7</f>
        <v>200</v>
      </c>
    </row>
    <row r="23" spans="1:17" ht="15" customHeight="1" x14ac:dyDescent="0.2">
      <c r="A23" s="30">
        <v>18</v>
      </c>
      <c r="B23" s="27" t="str">
        <f>result!B21</f>
        <v>Jurijs Dolgovs</v>
      </c>
      <c r="C23" s="28" t="str">
        <f>result!C21</f>
        <v>Ten Pin</v>
      </c>
      <c r="D23" s="28" t="str">
        <f>result!F21</f>
        <v>m</v>
      </c>
      <c r="E23" s="28">
        <f>result!W21</f>
        <v>1618</v>
      </c>
      <c r="F23" s="28">
        <f>result!X21</f>
        <v>1442</v>
      </c>
      <c r="G23" s="28">
        <f>result!Y21</f>
        <v>3060</v>
      </c>
      <c r="H23" s="56">
        <f>result!Z21</f>
        <v>191.25</v>
      </c>
      <c r="I23" s="19"/>
      <c r="J23" s="26">
        <v>3</v>
      </c>
      <c r="K23" s="27" t="str">
        <f>result!B35</f>
        <v>Kirils Kaverzņevs</v>
      </c>
      <c r="L23" s="28" t="str">
        <f>result!C35</f>
        <v>Ten Pin</v>
      </c>
      <c r="M23" s="28" t="str">
        <f>result!F35</f>
        <v>j/m</v>
      </c>
      <c r="N23" s="28">
        <f>result!W35</f>
        <v>1522</v>
      </c>
      <c r="O23" s="28">
        <f>result!X35</f>
        <v>1455</v>
      </c>
      <c r="P23" s="28">
        <f>result!Y35</f>
        <v>2977</v>
      </c>
      <c r="Q23" s="56">
        <f>result!Z35</f>
        <v>186.0625</v>
      </c>
    </row>
    <row r="24" spans="1:17" ht="15" customHeight="1" x14ac:dyDescent="0.2">
      <c r="A24" s="30">
        <v>19</v>
      </c>
      <c r="B24" s="27" t="str">
        <f>result!B13</f>
        <v>Mārtiņš Vilnis</v>
      </c>
      <c r="C24" s="28" t="str">
        <f>result!C13</f>
        <v>LABA</v>
      </c>
      <c r="D24" s="28" t="str">
        <f>result!F13</f>
        <v>m</v>
      </c>
      <c r="E24" s="28">
        <f>result!W13</f>
        <v>1538</v>
      </c>
      <c r="F24" s="28">
        <f>result!X13</f>
        <v>1507</v>
      </c>
      <c r="G24" s="28">
        <f>result!Y13</f>
        <v>3045</v>
      </c>
      <c r="H24" s="56">
        <f>result!Z13</f>
        <v>190.3125</v>
      </c>
      <c r="I24" s="19"/>
      <c r="J24" s="30">
        <v>4</v>
      </c>
      <c r="K24" s="27" t="str">
        <f>result!B17</f>
        <v>Evelīna Naudiša</v>
      </c>
      <c r="L24" s="28" t="str">
        <f>result!C17</f>
        <v>A-Z boulings</v>
      </c>
      <c r="M24" s="28" t="str">
        <f>result!F17</f>
        <v>j/f</v>
      </c>
      <c r="N24" s="28">
        <f>result!W17</f>
        <v>1446</v>
      </c>
      <c r="O24" s="28">
        <f>result!X17</f>
        <v>1386</v>
      </c>
      <c r="P24" s="28">
        <f>result!Y17</f>
        <v>2832</v>
      </c>
      <c r="Q24" s="56">
        <f>result!Z17</f>
        <v>177</v>
      </c>
    </row>
    <row r="25" spans="1:17" ht="15" customHeight="1" x14ac:dyDescent="0.2">
      <c r="A25" s="30">
        <v>20</v>
      </c>
      <c r="B25" s="27" t="str">
        <f>result!B45</f>
        <v>Ģirts Gabrāns</v>
      </c>
      <c r="C25" s="28" t="str">
        <f>result!C45</f>
        <v>LABA</v>
      </c>
      <c r="D25" s="28" t="str">
        <f>result!F45</f>
        <v>m</v>
      </c>
      <c r="E25" s="28">
        <f>result!W45</f>
        <v>1496</v>
      </c>
      <c r="F25" s="28">
        <f>result!X45</f>
        <v>1527</v>
      </c>
      <c r="G25" s="28">
        <f>result!Y45</f>
        <v>3023</v>
      </c>
      <c r="H25" s="56">
        <f>result!Z45</f>
        <v>188.9375</v>
      </c>
      <c r="I25" s="19"/>
      <c r="J25" s="30">
        <v>5</v>
      </c>
      <c r="K25" s="27" t="str">
        <f>result!B18</f>
        <v>Liāna Ponomarenko</v>
      </c>
      <c r="L25" s="28" t="str">
        <f>result!C18</f>
        <v>Ten Pin</v>
      </c>
      <c r="M25" s="28" t="str">
        <f>result!F18</f>
        <v>j/f</v>
      </c>
      <c r="N25" s="28">
        <f>result!W18</f>
        <v>1378</v>
      </c>
      <c r="O25" s="28">
        <f>result!X18</f>
        <v>1425</v>
      </c>
      <c r="P25" s="28">
        <f>result!Y18</f>
        <v>2803</v>
      </c>
      <c r="Q25" s="56">
        <f>result!Z18</f>
        <v>175.1875</v>
      </c>
    </row>
    <row r="26" spans="1:17" ht="15" customHeight="1" x14ac:dyDescent="0.2">
      <c r="A26" s="30">
        <v>21</v>
      </c>
      <c r="B26" s="27" t="str">
        <f>result!B10</f>
        <v>Elvijs Udo Dimpers</v>
      </c>
      <c r="C26" s="28" t="str">
        <f>result!C10</f>
        <v>LABA</v>
      </c>
      <c r="D26" s="28" t="str">
        <f>result!F10</f>
        <v>m</v>
      </c>
      <c r="E26" s="28">
        <f>result!W10</f>
        <v>1450</v>
      </c>
      <c r="F26" s="28">
        <f>result!X10</f>
        <v>1563</v>
      </c>
      <c r="G26" s="28">
        <f>result!Y10</f>
        <v>3013</v>
      </c>
      <c r="H26" s="56">
        <f>result!Z10</f>
        <v>188.3125</v>
      </c>
      <c r="I26" s="19"/>
      <c r="J26" s="30">
        <v>6</v>
      </c>
      <c r="K26" s="27" t="str">
        <f>result!B28</f>
        <v>Sergejs Kiseļovs</v>
      </c>
      <c r="L26" s="28" t="str">
        <f>result!C28</f>
        <v>A-Z boulings</v>
      </c>
      <c r="M26" s="28" t="str">
        <f>result!F28</f>
        <v>j/m</v>
      </c>
      <c r="N26" s="28">
        <f>result!W28</f>
        <v>1402</v>
      </c>
      <c r="O26" s="28">
        <f>result!X28</f>
        <v>1350</v>
      </c>
      <c r="P26" s="28">
        <f>result!Y28</f>
        <v>2752</v>
      </c>
      <c r="Q26" s="56">
        <f>result!Z28</f>
        <v>172</v>
      </c>
    </row>
    <row r="27" spans="1:17" ht="15" customHeight="1" x14ac:dyDescent="0.2">
      <c r="A27" s="30">
        <v>22</v>
      </c>
      <c r="B27" s="27" t="str">
        <f>result!B14</f>
        <v>Arvils Sproģis</v>
      </c>
      <c r="C27" s="28" t="str">
        <f>result!C14</f>
        <v>Zelta Prizma</v>
      </c>
      <c r="D27" s="28" t="str">
        <f>result!F14</f>
        <v>s</v>
      </c>
      <c r="E27" s="28">
        <f>result!W14</f>
        <v>1453</v>
      </c>
      <c r="F27" s="28">
        <f>result!X14</f>
        <v>1536</v>
      </c>
      <c r="G27" s="28">
        <f>result!Y14</f>
        <v>2989</v>
      </c>
      <c r="H27" s="56">
        <f>result!Z14</f>
        <v>186.8125</v>
      </c>
      <c r="I27" s="19"/>
      <c r="J27" s="30">
        <v>7</v>
      </c>
      <c r="K27" s="27" t="str">
        <f>result!B31</f>
        <v>Jurijs Bokums jun</v>
      </c>
      <c r="L27" s="28" t="str">
        <f>result!C31</f>
        <v>LABA</v>
      </c>
      <c r="M27" s="28" t="str">
        <f>result!F31</f>
        <v>j/m</v>
      </c>
      <c r="N27" s="28">
        <f>result!W31</f>
        <v>1404</v>
      </c>
      <c r="O27" s="28">
        <f>result!X31</f>
        <v>1296</v>
      </c>
      <c r="P27" s="28">
        <f>result!Y31</f>
        <v>2700</v>
      </c>
      <c r="Q27" s="56">
        <f>result!Z31</f>
        <v>168.75</v>
      </c>
    </row>
    <row r="28" spans="1:17" ht="15" customHeight="1" x14ac:dyDescent="0.2">
      <c r="A28" s="30">
        <v>23</v>
      </c>
      <c r="B28" s="27" t="str">
        <f>result!B26</f>
        <v>Aivars Zizlāns</v>
      </c>
      <c r="C28" s="28" t="str">
        <f>result!C26</f>
        <v>A-Z boulings</v>
      </c>
      <c r="D28" s="28" t="str">
        <f>result!F26</f>
        <v>s</v>
      </c>
      <c r="E28" s="28">
        <f>result!W26</f>
        <v>1486</v>
      </c>
      <c r="F28" s="28">
        <f>result!X26</f>
        <v>1497</v>
      </c>
      <c r="G28" s="28">
        <f>result!Y26</f>
        <v>2983</v>
      </c>
      <c r="H28" s="56">
        <f>result!Z26</f>
        <v>186.4375</v>
      </c>
      <c r="I28" s="19"/>
      <c r="J28" s="30">
        <v>8</v>
      </c>
      <c r="K28" s="27" t="str">
        <f>result!B36</f>
        <v>Vlada Zaručevska</v>
      </c>
      <c r="L28" s="28" t="str">
        <f>result!C36</f>
        <v>LABA</v>
      </c>
      <c r="M28" s="28" t="str">
        <f>result!F36</f>
        <v>j/f</v>
      </c>
      <c r="N28" s="28">
        <f>result!W36</f>
        <v>1245</v>
      </c>
      <c r="O28" s="28">
        <f>result!X36</f>
        <v>1408</v>
      </c>
      <c r="P28" s="28">
        <f>result!Y36</f>
        <v>2653</v>
      </c>
      <c r="Q28" s="56">
        <f>result!Z36</f>
        <v>165.8125</v>
      </c>
    </row>
    <row r="29" spans="1:17" ht="15" customHeight="1" x14ac:dyDescent="0.2">
      <c r="A29" s="30">
        <v>24</v>
      </c>
      <c r="B29" s="27" t="str">
        <f>result!B22</f>
        <v>Ints Krievkalns</v>
      </c>
      <c r="C29" s="28" t="str">
        <f>result!C22</f>
        <v>Ten Pin</v>
      </c>
      <c r="D29" s="28" t="str">
        <f>result!F22</f>
        <v>s</v>
      </c>
      <c r="E29" s="28">
        <f>result!W22</f>
        <v>1551</v>
      </c>
      <c r="F29" s="28">
        <f>result!X22</f>
        <v>1429</v>
      </c>
      <c r="G29" s="28">
        <f>result!Y22</f>
        <v>2980</v>
      </c>
      <c r="H29" s="56">
        <f>result!Z22</f>
        <v>186.25</v>
      </c>
      <c r="I29" s="19"/>
      <c r="J29" s="30">
        <v>9</v>
      </c>
      <c r="K29" s="27" t="str">
        <f>result!B56</f>
        <v>Artūrs Priedītis</v>
      </c>
      <c r="L29" s="28" t="str">
        <f>result!C56</f>
        <v>LABA</v>
      </c>
      <c r="M29" s="28" t="str">
        <f>result!F56</f>
        <v>j/m</v>
      </c>
      <c r="N29" s="28">
        <f>result!W56</f>
        <v>1196</v>
      </c>
      <c r="O29" s="28">
        <f>result!X56</f>
        <v>1321</v>
      </c>
      <c r="P29" s="28">
        <f>result!Y56</f>
        <v>2517</v>
      </c>
      <c r="Q29" s="56">
        <f>result!Z56</f>
        <v>157.3125</v>
      </c>
    </row>
    <row r="30" spans="1:17" ht="15" customHeight="1" x14ac:dyDescent="0.2">
      <c r="A30" s="30">
        <v>25</v>
      </c>
      <c r="B30" s="27" t="str">
        <f>result!B35</f>
        <v>Kirils Kaverzņevs</v>
      </c>
      <c r="C30" s="28" t="str">
        <f>result!C35</f>
        <v>Ten Pin</v>
      </c>
      <c r="D30" s="28" t="str">
        <f>result!F35</f>
        <v>j/m</v>
      </c>
      <c r="E30" s="28">
        <f>result!W35</f>
        <v>1522</v>
      </c>
      <c r="F30" s="28">
        <f>result!X35</f>
        <v>1455</v>
      </c>
      <c r="G30" s="28">
        <f>result!Y35</f>
        <v>2977</v>
      </c>
      <c r="H30" s="56">
        <f>result!Z35</f>
        <v>186.0625</v>
      </c>
      <c r="J30" s="30">
        <v>10</v>
      </c>
      <c r="K30" s="27" t="str">
        <f>result!B40</f>
        <v>Darja Svincicka</v>
      </c>
      <c r="L30" s="28" t="str">
        <f>result!C40</f>
        <v>LABA</v>
      </c>
      <c r="M30" s="28" t="str">
        <f>result!F40</f>
        <v>j/f</v>
      </c>
      <c r="N30" s="28">
        <f>result!W40</f>
        <v>1116</v>
      </c>
      <c r="O30" s="28">
        <f>result!X40</f>
        <v>1157</v>
      </c>
      <c r="P30" s="28">
        <f>result!Y40</f>
        <v>2273</v>
      </c>
      <c r="Q30" s="56">
        <f>result!Z40</f>
        <v>142.0625</v>
      </c>
    </row>
    <row r="31" spans="1:17" ht="15" customHeight="1" x14ac:dyDescent="0.2">
      <c r="A31" s="30">
        <v>26</v>
      </c>
      <c r="B31" s="27" t="str">
        <f>result!B4</f>
        <v>Pauls Aizpurvs</v>
      </c>
      <c r="C31" s="28" t="str">
        <f>result!C4</f>
        <v>Ten Pin</v>
      </c>
      <c r="D31" s="28" t="str">
        <f>result!F4</f>
        <v>s</v>
      </c>
      <c r="E31" s="28">
        <f>result!W4</f>
        <v>1410</v>
      </c>
      <c r="F31" s="28">
        <f>result!X4</f>
        <v>1561</v>
      </c>
      <c r="G31" s="28">
        <f>result!Y4</f>
        <v>2971</v>
      </c>
      <c r="H31" s="56">
        <f>result!Z4</f>
        <v>185.6875</v>
      </c>
    </row>
    <row r="32" spans="1:17" ht="15" customHeight="1" x14ac:dyDescent="0.25">
      <c r="A32" s="30">
        <v>27</v>
      </c>
      <c r="B32" s="27" t="str">
        <f>result!B33</f>
        <v>Igors Plade</v>
      </c>
      <c r="C32" s="28" t="str">
        <f>result!C33</f>
        <v>Ten Pin</v>
      </c>
      <c r="D32" s="28" t="str">
        <f>result!F33</f>
        <v>m</v>
      </c>
      <c r="E32" s="28">
        <f>result!W33</f>
        <v>1307</v>
      </c>
      <c r="F32" s="28">
        <f>result!X33</f>
        <v>1600</v>
      </c>
      <c r="G32" s="28">
        <f>result!Y33</f>
        <v>2907</v>
      </c>
      <c r="H32" s="56">
        <f>result!Z33</f>
        <v>181.6875</v>
      </c>
      <c r="J32" s="87" t="s">
        <v>110</v>
      </c>
      <c r="K32" s="87"/>
      <c r="L32" s="87"/>
      <c r="M32" s="87"/>
      <c r="N32" s="87"/>
      <c r="O32" s="87"/>
      <c r="P32" s="87"/>
      <c r="Q32" s="87"/>
    </row>
    <row r="33" spans="1:17" ht="15" customHeight="1" x14ac:dyDescent="0.25">
      <c r="A33" s="30">
        <v>28</v>
      </c>
      <c r="B33" s="27" t="str">
        <f>result!B44</f>
        <v>Dainis Mauriņš</v>
      </c>
      <c r="C33" s="28" t="str">
        <f>result!C44</f>
        <v>LABA</v>
      </c>
      <c r="D33" s="28" t="str">
        <f>result!F44</f>
        <v>s</v>
      </c>
      <c r="E33" s="28">
        <f>result!W44</f>
        <v>1407</v>
      </c>
      <c r="F33" s="28">
        <f>result!X44</f>
        <v>1496</v>
      </c>
      <c r="G33" s="28">
        <f>result!Y44</f>
        <v>2903</v>
      </c>
      <c r="H33" s="56">
        <f>result!Z44</f>
        <v>181.4375</v>
      </c>
      <c r="J33" s="16" t="s">
        <v>14</v>
      </c>
      <c r="K33" s="17" t="s">
        <v>15</v>
      </c>
      <c r="L33" s="16" t="s">
        <v>17</v>
      </c>
      <c r="M33" s="16" t="s">
        <v>106</v>
      </c>
      <c r="N33" s="16" t="s">
        <v>107</v>
      </c>
      <c r="O33" s="16" t="s">
        <v>108</v>
      </c>
      <c r="P33" s="16" t="s">
        <v>99</v>
      </c>
      <c r="Q33" s="16" t="s">
        <v>100</v>
      </c>
    </row>
    <row r="34" spans="1:17" ht="15" customHeight="1" x14ac:dyDescent="0.2">
      <c r="A34" s="30">
        <v>29</v>
      </c>
      <c r="B34" s="27" t="str">
        <f>result!B46</f>
        <v>Guntars Beisons</v>
      </c>
      <c r="C34" s="28" t="str">
        <f>result!C46</f>
        <v>Ten Pin</v>
      </c>
      <c r="D34" s="28" t="str">
        <f>result!F46</f>
        <v>s</v>
      </c>
      <c r="E34" s="28">
        <f>result!W46</f>
        <v>1476</v>
      </c>
      <c r="F34" s="28">
        <f>result!X46</f>
        <v>1426</v>
      </c>
      <c r="G34" s="28">
        <f>result!Y46</f>
        <v>2902</v>
      </c>
      <c r="H34" s="56">
        <f>result!Z46</f>
        <v>181.375</v>
      </c>
      <c r="J34" s="26">
        <v>1</v>
      </c>
      <c r="K34" s="27" t="str">
        <f>result!B19</f>
        <v>Edmunds Jansons</v>
      </c>
      <c r="L34" s="28" t="str">
        <f>result!C19</f>
        <v>Zelta Prizma</v>
      </c>
      <c r="M34" s="28" t="str">
        <f>result!F19</f>
        <v>s</v>
      </c>
      <c r="N34" s="28">
        <f>result!W19</f>
        <v>1777</v>
      </c>
      <c r="O34" s="28">
        <f>result!X19</f>
        <v>1667</v>
      </c>
      <c r="P34" s="28">
        <f>result!Y19</f>
        <v>3444</v>
      </c>
      <c r="Q34" s="56">
        <f>result!Z19</f>
        <v>215.25</v>
      </c>
    </row>
    <row r="35" spans="1:17" ht="15" customHeight="1" x14ac:dyDescent="0.2">
      <c r="A35" s="30">
        <v>30</v>
      </c>
      <c r="B35" s="27" t="str">
        <f>result!B34</f>
        <v>Maksims Gerasimenko</v>
      </c>
      <c r="C35" s="28" t="str">
        <f>result!C34</f>
        <v>LABA</v>
      </c>
      <c r="D35" s="28" t="str">
        <f>result!F34</f>
        <v>m</v>
      </c>
      <c r="E35" s="28">
        <f>result!W34</f>
        <v>1368</v>
      </c>
      <c r="F35" s="28">
        <f>result!X34</f>
        <v>1527</v>
      </c>
      <c r="G35" s="28">
        <f>result!Y34</f>
        <v>2895</v>
      </c>
      <c r="H35" s="56">
        <f>result!Z34</f>
        <v>180.9375</v>
      </c>
      <c r="J35" s="26">
        <v>2</v>
      </c>
      <c r="K35" s="27" t="str">
        <f>result!B25</f>
        <v>Andis Dārzīņš</v>
      </c>
      <c r="L35" s="28" t="str">
        <f>result!C25</f>
        <v>Ten Pin</v>
      </c>
      <c r="M35" s="28" t="str">
        <f>result!F25</f>
        <v>s</v>
      </c>
      <c r="N35" s="28">
        <f>result!W25</f>
        <v>1646</v>
      </c>
      <c r="O35" s="28">
        <f>result!X25</f>
        <v>1726</v>
      </c>
      <c r="P35" s="28">
        <f>result!Y25</f>
        <v>3372</v>
      </c>
      <c r="Q35" s="56">
        <f>result!Z25</f>
        <v>210.75</v>
      </c>
    </row>
    <row r="36" spans="1:17" ht="15" customHeight="1" x14ac:dyDescent="0.2">
      <c r="A36" s="30">
        <v>31</v>
      </c>
      <c r="B36" s="27" t="str">
        <f>result!B37</f>
        <v>Aleksandrs Ručevics</v>
      </c>
      <c r="C36" s="28" t="str">
        <f>result!C37</f>
        <v>A-Z boulings</v>
      </c>
      <c r="D36" s="28" t="str">
        <f>result!F37</f>
        <v>s</v>
      </c>
      <c r="E36" s="28">
        <f>result!W37</f>
        <v>1425</v>
      </c>
      <c r="F36" s="28">
        <f>result!X37</f>
        <v>1465</v>
      </c>
      <c r="G36" s="28">
        <f>result!Y37</f>
        <v>2890</v>
      </c>
      <c r="H36" s="56">
        <f>result!Z37</f>
        <v>180.625</v>
      </c>
      <c r="J36" s="26">
        <v>3</v>
      </c>
      <c r="K36" s="27" t="str">
        <f>result!B55</f>
        <v>Aivars Belickis</v>
      </c>
      <c r="L36" s="28" t="str">
        <f>result!C55</f>
        <v>LABA</v>
      </c>
      <c r="M36" s="28" t="str">
        <f>result!F6</f>
        <v>f</v>
      </c>
      <c r="N36" s="28">
        <f>result!W55</f>
        <v>1533</v>
      </c>
      <c r="O36" s="28">
        <f>result!X55</f>
        <v>1628</v>
      </c>
      <c r="P36" s="28">
        <f>result!Y55</f>
        <v>3161</v>
      </c>
      <c r="Q36" s="56">
        <f>result!Z55</f>
        <v>197.5625</v>
      </c>
    </row>
    <row r="37" spans="1:17" ht="15" customHeight="1" x14ac:dyDescent="0.2">
      <c r="A37" s="30">
        <v>32</v>
      </c>
      <c r="B37" s="27" t="str">
        <f>result!B15</f>
        <v>Jānis Naļivaiko</v>
      </c>
      <c r="C37" s="28" t="str">
        <f>result!C15</f>
        <v>Ten Pin</v>
      </c>
      <c r="D37" s="28" t="str">
        <f>result!F15</f>
        <v>m</v>
      </c>
      <c r="E37" s="28">
        <f>result!W15</f>
        <v>1398</v>
      </c>
      <c r="F37" s="28">
        <f>result!X15</f>
        <v>1483</v>
      </c>
      <c r="G37" s="28">
        <f>result!Y15</f>
        <v>2881</v>
      </c>
      <c r="H37" s="56">
        <f>result!Z15</f>
        <v>180.0625</v>
      </c>
      <c r="J37" s="30">
        <v>4</v>
      </c>
      <c r="K37" s="27" t="str">
        <f>result!B30</f>
        <v>Tatjana Kožemjakina</v>
      </c>
      <c r="L37" s="28" t="str">
        <f>result!C30</f>
        <v>-</v>
      </c>
      <c r="M37" s="28"/>
      <c r="N37" s="28">
        <f>result!W30</f>
        <v>1573</v>
      </c>
      <c r="O37" s="28">
        <f>result!X30</f>
        <v>1559</v>
      </c>
      <c r="P37" s="28">
        <f>result!Y30</f>
        <v>3132</v>
      </c>
      <c r="Q37" s="56">
        <f>result!Z30</f>
        <v>195.75</v>
      </c>
    </row>
    <row r="38" spans="1:17" ht="15" customHeight="1" x14ac:dyDescent="0.2">
      <c r="A38" s="30">
        <v>33</v>
      </c>
      <c r="B38" s="27" t="str">
        <f>result!B27</f>
        <v>Haralds Zeidmanis</v>
      </c>
      <c r="C38" s="28" t="str">
        <f>result!C27</f>
        <v>Zelta Prizma</v>
      </c>
      <c r="D38" s="28" t="str">
        <f>result!F27</f>
        <v>s</v>
      </c>
      <c r="E38" s="28">
        <f>result!W27</f>
        <v>1511</v>
      </c>
      <c r="F38" s="28">
        <f>result!X27</f>
        <v>1339</v>
      </c>
      <c r="G38" s="28">
        <f>result!Y27</f>
        <v>2850</v>
      </c>
      <c r="H38" s="56">
        <f>result!Z27</f>
        <v>178.125</v>
      </c>
      <c r="J38" s="30">
        <v>5</v>
      </c>
      <c r="K38" s="27" t="str">
        <f>result!B42</f>
        <v>Veronika Hudjakova</v>
      </c>
      <c r="L38" s="28" t="str">
        <f>result!C42</f>
        <v>Ten Pin</v>
      </c>
      <c r="M38" s="28"/>
      <c r="N38" s="28">
        <f>result!W42</f>
        <v>1554</v>
      </c>
      <c r="O38" s="28">
        <f>result!X42</f>
        <v>1568</v>
      </c>
      <c r="P38" s="28">
        <f>result!Y42</f>
        <v>3122</v>
      </c>
      <c r="Q38" s="56">
        <f>result!Z42</f>
        <v>195.125</v>
      </c>
    </row>
    <row r="39" spans="1:17" ht="15" customHeight="1" x14ac:dyDescent="0.2">
      <c r="A39" s="30">
        <v>34</v>
      </c>
      <c r="B39" s="27" t="str">
        <f>result!B39</f>
        <v>Artūrs Zavjalovs</v>
      </c>
      <c r="C39" s="28" t="str">
        <f>result!C39</f>
        <v>LABA</v>
      </c>
      <c r="D39" s="28" t="str">
        <f>result!F39</f>
        <v>m</v>
      </c>
      <c r="E39" s="28">
        <f>result!W39</f>
        <v>1477</v>
      </c>
      <c r="F39" s="28">
        <f>result!X39</f>
        <v>1338</v>
      </c>
      <c r="G39" s="28">
        <f>result!Y39</f>
        <v>2815</v>
      </c>
      <c r="H39" s="56">
        <f>result!Z39</f>
        <v>175.9375</v>
      </c>
      <c r="J39" s="30">
        <v>6</v>
      </c>
      <c r="K39" s="27" t="str">
        <f>result!B52</f>
        <v>Jurijs Dumcevs</v>
      </c>
      <c r="L39" s="28" t="str">
        <f>result!C52</f>
        <v>LABA</v>
      </c>
      <c r="M39" s="28" t="str">
        <f>result!F52</f>
        <v>s</v>
      </c>
      <c r="N39" s="28">
        <f>result!W52</f>
        <v>1536</v>
      </c>
      <c r="O39" s="28">
        <f>result!X52</f>
        <v>1576</v>
      </c>
      <c r="P39" s="28">
        <f>result!Y52</f>
        <v>3112</v>
      </c>
      <c r="Q39" s="56">
        <f>result!Z52</f>
        <v>194.5</v>
      </c>
    </row>
    <row r="40" spans="1:17" ht="15" customHeight="1" x14ac:dyDescent="0.2">
      <c r="A40" s="30">
        <v>35</v>
      </c>
      <c r="B40" s="27" t="str">
        <f>result!B58</f>
        <v>Jānis Zalītis</v>
      </c>
      <c r="C40" s="28" t="str">
        <f>result!C58</f>
        <v>LABA</v>
      </c>
      <c r="D40" s="28" t="str">
        <f>result!F58</f>
        <v>s</v>
      </c>
      <c r="E40" s="28">
        <f>result!W58</f>
        <v>1372</v>
      </c>
      <c r="F40" s="28">
        <f>result!X58</f>
        <v>1437</v>
      </c>
      <c r="G40" s="66">
        <f>result!Y58</f>
        <v>2809</v>
      </c>
      <c r="H40" s="56">
        <f>result!Z58</f>
        <v>175.5625</v>
      </c>
      <c r="J40" s="30">
        <v>7</v>
      </c>
      <c r="K40" s="27" t="str">
        <f>result!B48</f>
        <v>Andrejs Zilgalvis</v>
      </c>
      <c r="L40" s="28" t="str">
        <f>result!C48</f>
        <v>LABA</v>
      </c>
      <c r="M40" s="28" t="str">
        <f>result!F48</f>
        <v>s</v>
      </c>
      <c r="N40" s="28">
        <f>result!W48</f>
        <v>1543</v>
      </c>
      <c r="O40" s="28">
        <f>result!X48</f>
        <v>1539</v>
      </c>
      <c r="P40" s="28">
        <f>result!Y48</f>
        <v>3082</v>
      </c>
      <c r="Q40" s="56">
        <f>result!Z48</f>
        <v>192.625</v>
      </c>
    </row>
    <row r="41" spans="1:17" ht="15" customHeight="1" x14ac:dyDescent="0.2">
      <c r="A41" s="30">
        <v>36</v>
      </c>
      <c r="B41" s="27" t="str">
        <f>result!B28</f>
        <v>Sergejs Kiseļovs</v>
      </c>
      <c r="C41" s="28" t="str">
        <f>result!C28</f>
        <v>A-Z boulings</v>
      </c>
      <c r="D41" s="28" t="str">
        <f>result!F28</f>
        <v>j/m</v>
      </c>
      <c r="E41" s="28">
        <f>result!W28</f>
        <v>1402</v>
      </c>
      <c r="F41" s="28">
        <f>result!X28</f>
        <v>1350</v>
      </c>
      <c r="G41" s="28">
        <f>result!Y28</f>
        <v>2752</v>
      </c>
      <c r="H41" s="56">
        <f>result!Z28</f>
        <v>172</v>
      </c>
      <c r="J41" s="30">
        <v>8</v>
      </c>
      <c r="K41" s="27" t="str">
        <f>result!B57</f>
        <v>Ivars Vinters</v>
      </c>
      <c r="L41" s="28" t="str">
        <f>result!C57</f>
        <v>A-Z</v>
      </c>
      <c r="M41" s="28" t="str">
        <f>result!F57</f>
        <v>s</v>
      </c>
      <c r="N41" s="28">
        <f>result!W57</f>
        <v>1586</v>
      </c>
      <c r="O41" s="28">
        <f>result!X57</f>
        <v>1493</v>
      </c>
      <c r="P41" s="28">
        <f>result!Y57</f>
        <v>3079</v>
      </c>
      <c r="Q41" s="56">
        <f>result!Z57</f>
        <v>192.4375</v>
      </c>
    </row>
    <row r="42" spans="1:17" ht="15" customHeight="1" x14ac:dyDescent="0.2">
      <c r="A42" s="30">
        <v>37</v>
      </c>
      <c r="B42" s="27" t="str">
        <f>result!B41</f>
        <v>Valdis Skudra</v>
      </c>
      <c r="C42" s="28" t="str">
        <f>result!C41</f>
        <v>LABA</v>
      </c>
      <c r="D42" s="28" t="str">
        <f>result!F41</f>
        <v>s</v>
      </c>
      <c r="E42" s="28">
        <f>result!W41</f>
        <v>1406</v>
      </c>
      <c r="F42" s="28">
        <f>result!X41</f>
        <v>1340</v>
      </c>
      <c r="G42" s="28">
        <f>result!Y41</f>
        <v>2746</v>
      </c>
      <c r="H42" s="56">
        <f>result!Z41</f>
        <v>171.625</v>
      </c>
      <c r="J42" s="30">
        <v>9</v>
      </c>
      <c r="K42" s="27" t="str">
        <f>result!B14</f>
        <v>Arvils Sproģis</v>
      </c>
      <c r="L42" s="28" t="str">
        <f>result!C14</f>
        <v>Zelta Prizma</v>
      </c>
      <c r="M42" s="28" t="str">
        <f>result!F14</f>
        <v>s</v>
      </c>
      <c r="N42" s="28">
        <f>result!W14</f>
        <v>1453</v>
      </c>
      <c r="O42" s="28">
        <f>result!X14</f>
        <v>1536</v>
      </c>
      <c r="P42" s="28">
        <f>result!Y14</f>
        <v>2989</v>
      </c>
      <c r="Q42" s="56">
        <f>result!Z14</f>
        <v>186.8125</v>
      </c>
    </row>
    <row r="43" spans="1:17" ht="15" customHeight="1" x14ac:dyDescent="0.2">
      <c r="A43" s="30">
        <v>38</v>
      </c>
      <c r="B43" s="27" t="str">
        <f>result!B31</f>
        <v>Jurijs Bokums jun</v>
      </c>
      <c r="C43" s="28" t="str">
        <f>result!C31</f>
        <v>LABA</v>
      </c>
      <c r="D43" s="28" t="str">
        <f>result!F31</f>
        <v>j/m</v>
      </c>
      <c r="E43" s="28">
        <f>result!W31</f>
        <v>1404</v>
      </c>
      <c r="F43" s="28">
        <f>result!X31</f>
        <v>1296</v>
      </c>
      <c r="G43" s="28">
        <f>result!Y31</f>
        <v>2700</v>
      </c>
      <c r="H43" s="56">
        <f>result!Z31</f>
        <v>168.75</v>
      </c>
      <c r="J43" s="30">
        <v>10</v>
      </c>
      <c r="K43" s="27" t="str">
        <f>result!B26</f>
        <v>Aivars Zizlāns</v>
      </c>
      <c r="L43" s="28" t="str">
        <f>result!C26</f>
        <v>A-Z boulings</v>
      </c>
      <c r="M43" s="28" t="str">
        <f>result!F26</f>
        <v>s</v>
      </c>
      <c r="N43" s="28">
        <f>result!W26</f>
        <v>1486</v>
      </c>
      <c r="O43" s="28">
        <f>result!X26</f>
        <v>1497</v>
      </c>
      <c r="P43" s="28">
        <f>result!Y26</f>
        <v>2983</v>
      </c>
      <c r="Q43" s="56">
        <f>result!Z26</f>
        <v>186.4375</v>
      </c>
    </row>
    <row r="44" spans="1:17" ht="15" customHeight="1" x14ac:dyDescent="0.2">
      <c r="A44" s="30">
        <v>39</v>
      </c>
      <c r="B44" s="27" t="str">
        <f>result!B5</f>
        <v>Ainars Gilberts</v>
      </c>
      <c r="C44" s="28" t="str">
        <f>result!C5</f>
        <v>LABA</v>
      </c>
      <c r="D44" s="28" t="str">
        <f>result!F5</f>
        <v>s</v>
      </c>
      <c r="E44" s="28">
        <f>result!W5</f>
        <v>1202</v>
      </c>
      <c r="F44" s="28">
        <f>result!X5</f>
        <v>1420</v>
      </c>
      <c r="G44" s="28">
        <f>result!Y5</f>
        <v>2622</v>
      </c>
      <c r="H44" s="56">
        <f>result!Z5</f>
        <v>163.875</v>
      </c>
      <c r="J44" s="30">
        <v>11</v>
      </c>
      <c r="K44" s="27" t="str">
        <f>result!B22</f>
        <v>Ints Krievkalns</v>
      </c>
      <c r="L44" s="28" t="str">
        <f>result!C22</f>
        <v>Ten Pin</v>
      </c>
      <c r="M44" s="28" t="str">
        <f>result!F22</f>
        <v>s</v>
      </c>
      <c r="N44" s="28">
        <f>result!W22</f>
        <v>1551</v>
      </c>
      <c r="O44" s="28">
        <f>result!X22</f>
        <v>1429</v>
      </c>
      <c r="P44" s="28">
        <f>result!Y22</f>
        <v>2980</v>
      </c>
      <c r="Q44" s="56">
        <f>result!Z22</f>
        <v>186.25</v>
      </c>
    </row>
    <row r="45" spans="1:17" ht="15" customHeight="1" x14ac:dyDescent="0.2">
      <c r="A45" s="30">
        <v>40</v>
      </c>
      <c r="B45" s="27" t="str">
        <f>result!B9</f>
        <v>Artūrs Kaļiņins</v>
      </c>
      <c r="C45" s="28" t="str">
        <f>result!C9</f>
        <v>LABA</v>
      </c>
      <c r="D45" s="28" t="str">
        <f>result!F9</f>
        <v>m</v>
      </c>
      <c r="E45" s="28">
        <f>result!W9</f>
        <v>1226</v>
      </c>
      <c r="F45" s="28">
        <f>result!X9</f>
        <v>1386</v>
      </c>
      <c r="G45" s="28">
        <f>result!Y9</f>
        <v>2612</v>
      </c>
      <c r="H45" s="56">
        <f>result!Z9</f>
        <v>163.25</v>
      </c>
      <c r="J45" s="30">
        <v>12</v>
      </c>
      <c r="K45" s="27" t="str">
        <f>result!B4</f>
        <v>Pauls Aizpurvs</v>
      </c>
      <c r="L45" s="28" t="str">
        <f>result!C4</f>
        <v>Ten Pin</v>
      </c>
      <c r="M45" s="28" t="str">
        <f>result!F4</f>
        <v>s</v>
      </c>
      <c r="N45" s="28">
        <f>result!W4</f>
        <v>1410</v>
      </c>
      <c r="O45" s="28">
        <f>result!X4</f>
        <v>1561</v>
      </c>
      <c r="P45" s="28">
        <f>result!Y4</f>
        <v>2971</v>
      </c>
      <c r="Q45" s="56">
        <f>result!Z4</f>
        <v>185.6875</v>
      </c>
    </row>
    <row r="46" spans="1:17" ht="15" customHeight="1" x14ac:dyDescent="0.2">
      <c r="A46" s="30">
        <v>41</v>
      </c>
      <c r="B46" s="27" t="str">
        <f>result!B20</f>
        <v>Dmitrijs Dumcevs</v>
      </c>
      <c r="C46" s="28" t="str">
        <f>result!C20</f>
        <v>LABA</v>
      </c>
      <c r="D46" s="28" t="str">
        <f>result!F20</f>
        <v>m</v>
      </c>
      <c r="E46" s="28">
        <f>result!W20</f>
        <v>1285</v>
      </c>
      <c r="F46" s="28">
        <f>result!X20</f>
        <v>1304</v>
      </c>
      <c r="G46" s="28">
        <f>result!Y20</f>
        <v>2589</v>
      </c>
      <c r="H46" s="56">
        <f>result!Z20</f>
        <v>161.8125</v>
      </c>
      <c r="J46" s="30">
        <v>13</v>
      </c>
      <c r="K46" s="27" t="str">
        <f>result!B44</f>
        <v>Dainis Mauriņš</v>
      </c>
      <c r="L46" s="28" t="str">
        <f>result!C44</f>
        <v>LABA</v>
      </c>
      <c r="M46" s="28" t="str">
        <f>result!F44</f>
        <v>s</v>
      </c>
      <c r="N46" s="28">
        <f>result!W44</f>
        <v>1407</v>
      </c>
      <c r="O46" s="28">
        <f>result!X44</f>
        <v>1496</v>
      </c>
      <c r="P46" s="28">
        <f>result!Y44</f>
        <v>2903</v>
      </c>
      <c r="Q46" s="56">
        <f>result!Z44</f>
        <v>181.4375</v>
      </c>
    </row>
    <row r="47" spans="1:17" ht="15.75" x14ac:dyDescent="0.2">
      <c r="A47" s="30">
        <v>42</v>
      </c>
      <c r="B47" s="27" t="str">
        <f>result!B56</f>
        <v>Artūrs Priedītis</v>
      </c>
      <c r="C47" s="28" t="str">
        <f>result!C56</f>
        <v>LABA</v>
      </c>
      <c r="D47" s="28" t="str">
        <f>result!F56</f>
        <v>j/m</v>
      </c>
      <c r="E47" s="28">
        <f>result!W56</f>
        <v>1196</v>
      </c>
      <c r="F47" s="28">
        <f>result!X56</f>
        <v>1321</v>
      </c>
      <c r="G47" s="66">
        <f>result!Y56</f>
        <v>2517</v>
      </c>
      <c r="H47" s="56">
        <f>result!Z56</f>
        <v>157.3125</v>
      </c>
      <c r="J47" s="30">
        <v>14</v>
      </c>
      <c r="K47" s="27" t="str">
        <f>result!B46</f>
        <v>Guntars Beisons</v>
      </c>
      <c r="L47" s="28" t="str">
        <f>result!C46</f>
        <v>Ten Pin</v>
      </c>
      <c r="M47" s="28" t="str">
        <f>result!F46</f>
        <v>s</v>
      </c>
      <c r="N47" s="28">
        <f>result!W46</f>
        <v>1476</v>
      </c>
      <c r="O47" s="28">
        <f>result!X46</f>
        <v>1426</v>
      </c>
      <c r="P47" s="28">
        <f>result!Y46</f>
        <v>2902</v>
      </c>
      <c r="Q47" s="56">
        <f>result!Z46</f>
        <v>181.375</v>
      </c>
    </row>
    <row r="48" spans="1:17" ht="15.75" x14ac:dyDescent="0.2">
      <c r="J48" s="30">
        <v>15</v>
      </c>
      <c r="K48" s="27" t="str">
        <f>result!B37</f>
        <v>Aleksandrs Ručevics</v>
      </c>
      <c r="L48" s="28" t="str">
        <f>result!C37</f>
        <v>A-Z boulings</v>
      </c>
      <c r="M48" s="28" t="str">
        <f>result!F37</f>
        <v>s</v>
      </c>
      <c r="N48" s="28">
        <f>result!W37</f>
        <v>1425</v>
      </c>
      <c r="O48" s="28">
        <f>result!X37</f>
        <v>1465</v>
      </c>
      <c r="P48" s="28">
        <f>result!Y37</f>
        <v>2890</v>
      </c>
      <c r="Q48" s="56">
        <f>result!Z37</f>
        <v>180.625</v>
      </c>
    </row>
    <row r="49" spans="10:17" ht="15.75" x14ac:dyDescent="0.2">
      <c r="J49" s="30">
        <v>16</v>
      </c>
      <c r="K49" s="27" t="str">
        <f>result!B27</f>
        <v>Haralds Zeidmanis</v>
      </c>
      <c r="L49" s="28" t="str">
        <f>result!C27</f>
        <v>Zelta Prizma</v>
      </c>
      <c r="M49" s="28" t="str">
        <f>result!F27</f>
        <v>s</v>
      </c>
      <c r="N49" s="28">
        <f>result!W27</f>
        <v>1511</v>
      </c>
      <c r="O49" s="28">
        <f>result!X27</f>
        <v>1339</v>
      </c>
      <c r="P49" s="28">
        <f>result!Y27</f>
        <v>2850</v>
      </c>
      <c r="Q49" s="56">
        <f>result!Z27</f>
        <v>178.125</v>
      </c>
    </row>
    <row r="50" spans="10:17" ht="15.75" x14ac:dyDescent="0.2">
      <c r="J50" s="30">
        <v>17</v>
      </c>
      <c r="K50" s="27" t="str">
        <f>result!B58</f>
        <v>Jānis Zalītis</v>
      </c>
      <c r="L50" s="28" t="str">
        <f>result!C58</f>
        <v>LABA</v>
      </c>
      <c r="M50" s="28" t="str">
        <f>result!F58</f>
        <v>s</v>
      </c>
      <c r="N50" s="28">
        <f>result!W58</f>
        <v>1372</v>
      </c>
      <c r="O50" s="28">
        <f>result!X58</f>
        <v>1437</v>
      </c>
      <c r="P50" s="28">
        <f>result!Y58</f>
        <v>2809</v>
      </c>
      <c r="Q50" s="56">
        <f>result!Z58</f>
        <v>175.5625</v>
      </c>
    </row>
    <row r="51" spans="10:17" ht="15.75" x14ac:dyDescent="0.2">
      <c r="J51" s="30">
        <v>18</v>
      </c>
      <c r="K51" s="27" t="str">
        <f>result!B41</f>
        <v>Valdis Skudra</v>
      </c>
      <c r="L51" s="28" t="str">
        <f>result!C41</f>
        <v>LABA</v>
      </c>
      <c r="M51" s="28" t="str">
        <f>result!F41</f>
        <v>s</v>
      </c>
      <c r="N51" s="28">
        <f>result!W41</f>
        <v>1406</v>
      </c>
      <c r="O51" s="28">
        <f>result!X41</f>
        <v>1340</v>
      </c>
      <c r="P51" s="28">
        <f>result!Y41</f>
        <v>2746</v>
      </c>
      <c r="Q51" s="56">
        <f>result!Z41</f>
        <v>171.625</v>
      </c>
    </row>
    <row r="52" spans="10:17" ht="15.75" x14ac:dyDescent="0.2">
      <c r="J52" s="30">
        <v>19</v>
      </c>
      <c r="K52" s="27" t="str">
        <f>result!B5</f>
        <v>Ainars Gilberts</v>
      </c>
      <c r="L52" s="28" t="str">
        <f>result!C5</f>
        <v>LABA</v>
      </c>
      <c r="M52" s="28" t="str">
        <f>result!F5</f>
        <v>s</v>
      </c>
      <c r="N52" s="28">
        <f>result!W5</f>
        <v>1202</v>
      </c>
      <c r="O52" s="28">
        <f>result!X5</f>
        <v>1420</v>
      </c>
      <c r="P52" s="28">
        <f>result!Y5</f>
        <v>2622</v>
      </c>
      <c r="Q52" s="56">
        <f>result!Z5</f>
        <v>163.875</v>
      </c>
    </row>
    <row r="53" spans="10:17" ht="15.75" x14ac:dyDescent="0.2">
      <c r="J53" s="30">
        <v>20</v>
      </c>
      <c r="K53" s="27" t="str">
        <f>result!B23</f>
        <v>Ilona Ozola</v>
      </c>
      <c r="L53" s="28" t="str">
        <f>result!C23</f>
        <v>LABA</v>
      </c>
      <c r="M53" s="27"/>
      <c r="N53" s="28">
        <f>result!W23</f>
        <v>1360</v>
      </c>
      <c r="O53" s="28">
        <f>result!X23</f>
        <v>1214</v>
      </c>
      <c r="P53" s="28">
        <f>result!Y23</f>
        <v>2574</v>
      </c>
      <c r="Q53" s="56">
        <f>result!Z23</f>
        <v>160.875</v>
      </c>
    </row>
  </sheetData>
  <sortState ref="K21:Q30">
    <sortCondition descending="1" ref="Q21:Q30"/>
  </sortState>
  <mergeCells count="6">
    <mergeCell ref="J32:Q32"/>
    <mergeCell ref="A1:Q1"/>
    <mergeCell ref="A2:Q2"/>
    <mergeCell ref="A4:H4"/>
    <mergeCell ref="J4:Q4"/>
    <mergeCell ref="J19:Q19"/>
  </mergeCells>
  <pageMargins left="0.22986111111111099" right="0.17013888888888901" top="0.19027777777777799" bottom="4.0277777777777801E-2" header="0.51180555555555496" footer="0.51180555555555496"/>
  <pageSetup paperSize="9" scale="83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zoomScale="90" zoomScaleNormal="90" workbookViewId="0">
      <selection activeCell="L21" sqref="L21"/>
    </sheetView>
  </sheetViews>
  <sheetFormatPr defaultRowHeight="12.75" x14ac:dyDescent="0.2"/>
  <cols>
    <col min="1" max="1" width="4"/>
    <col min="2" max="2" width="24.5703125" bestFit="1" customWidth="1"/>
    <col min="3" max="3" width="15.140625" style="12" bestFit="1" customWidth="1"/>
    <col min="4" max="4" width="6.28515625" style="12"/>
    <col min="5" max="5" width="7.42578125" style="12" customWidth="1"/>
    <col min="6" max="9" width="9.140625" style="12" hidden="1" customWidth="1"/>
    <col min="10" max="11" width="9.140625" style="12" bestFit="1" customWidth="1"/>
    <col min="12" max="12" width="9.5703125" style="12" bestFit="1" customWidth="1"/>
    <col min="13" max="13" width="9.85546875" style="12"/>
    <col min="14" max="14" width="0.85546875" customWidth="1"/>
    <col min="15" max="15" width="3.85546875" bestFit="1" customWidth="1"/>
    <col min="16" max="16" width="24.42578125" bestFit="1" customWidth="1"/>
    <col min="17" max="17" width="15.140625" bestFit="1" customWidth="1"/>
    <col min="18" max="18" width="6.28515625" customWidth="1"/>
    <col min="19" max="19" width="7.42578125" customWidth="1"/>
    <col min="20" max="23" width="9.140625" hidden="1" customWidth="1"/>
    <col min="24" max="25" width="9.140625" bestFit="1" customWidth="1"/>
    <col min="26" max="26" width="9.5703125" bestFit="1" customWidth="1"/>
  </cols>
  <sheetData>
    <row r="1" spans="1:27" ht="26.25" customHeight="1" x14ac:dyDescent="0.2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 ht="18" customHeight="1" x14ac:dyDescent="0.2">
      <c r="A2" s="90" t="s">
        <v>111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 spans="1:27" ht="6.75" customHeight="1" x14ac:dyDescent="0.2">
      <c r="A3" s="14"/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7" ht="16.5" customHeight="1" x14ac:dyDescent="0.25">
      <c r="A4" s="87" t="s">
        <v>104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O4" s="87" t="s">
        <v>105</v>
      </c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pans="1:27" ht="19.5" customHeight="1" x14ac:dyDescent="0.25">
      <c r="A5" s="16" t="s">
        <v>14</v>
      </c>
      <c r="B5" s="17" t="s">
        <v>15</v>
      </c>
      <c r="C5" s="16" t="s">
        <v>17</v>
      </c>
      <c r="D5" s="16" t="s">
        <v>112</v>
      </c>
      <c r="E5" s="16" t="s">
        <v>16</v>
      </c>
      <c r="F5" s="16" t="s">
        <v>113</v>
      </c>
      <c r="G5" s="16" t="s">
        <v>114</v>
      </c>
      <c r="H5" s="16" t="s">
        <v>115</v>
      </c>
      <c r="I5" s="16" t="s">
        <v>116</v>
      </c>
      <c r="J5" s="16" t="s">
        <v>117</v>
      </c>
      <c r="K5" s="16" t="s">
        <v>118</v>
      </c>
      <c r="L5" s="16" t="s">
        <v>99</v>
      </c>
      <c r="M5" s="16" t="s">
        <v>100</v>
      </c>
      <c r="O5" s="16" t="s">
        <v>14</v>
      </c>
      <c r="P5" s="17" t="s">
        <v>15</v>
      </c>
      <c r="Q5" s="16" t="s">
        <v>17</v>
      </c>
      <c r="R5" s="16" t="s">
        <v>112</v>
      </c>
      <c r="S5" s="16" t="s">
        <v>16</v>
      </c>
      <c r="T5" s="16" t="s">
        <v>113</v>
      </c>
      <c r="U5" s="16" t="s">
        <v>114</v>
      </c>
      <c r="V5" s="16" t="s">
        <v>115</v>
      </c>
      <c r="W5" s="16" t="s">
        <v>116</v>
      </c>
      <c r="X5" s="16" t="s">
        <v>117</v>
      </c>
      <c r="Y5" s="16" t="s">
        <v>118</v>
      </c>
      <c r="Z5" s="16" t="s">
        <v>99</v>
      </c>
      <c r="AA5" s="16" t="s">
        <v>100</v>
      </c>
    </row>
    <row r="6" spans="1:27" ht="19.5" customHeight="1" x14ac:dyDescent="0.2">
      <c r="A6" s="26">
        <v>1</v>
      </c>
      <c r="B6" s="27" t="str">
        <f>'Kvalifikācija 16 spēles'!B6</f>
        <v>Daniels Vēzis</v>
      </c>
      <c r="C6" s="28" t="str">
        <f>'Kvalifikācija 16 spēles'!C6</f>
        <v>Ten Pin</v>
      </c>
      <c r="D6" s="28">
        <f>'Kvalifikācija 16 spēles'!G6</f>
        <v>3797</v>
      </c>
      <c r="E6" s="28" t="s">
        <v>136</v>
      </c>
      <c r="F6" s="28">
        <v>238</v>
      </c>
      <c r="G6" s="28">
        <v>258</v>
      </c>
      <c r="H6" s="28">
        <v>246</v>
      </c>
      <c r="I6" s="28">
        <v>266</v>
      </c>
      <c r="J6" s="28">
        <v>257</v>
      </c>
      <c r="K6" s="28">
        <v>280</v>
      </c>
      <c r="L6" s="28">
        <f>D6+F6+G6+H6+I6+J6+K6</f>
        <v>5342</v>
      </c>
      <c r="M6" s="56">
        <f>L6/22</f>
        <v>242.81818181818181</v>
      </c>
      <c r="O6" s="26">
        <v>1</v>
      </c>
      <c r="P6" s="27" t="str">
        <f>'Kvalifikācija 16 spēles'!K6</f>
        <v>Marija Ļevikina</v>
      </c>
      <c r="Q6" s="28" t="str">
        <f>'Kvalifikācija 16 spēles'!L6</f>
        <v>LABA</v>
      </c>
      <c r="R6" s="28">
        <f>'Kvalifikācija 16 spēles'!P6</f>
        <v>3340</v>
      </c>
      <c r="S6" s="28" t="s">
        <v>131</v>
      </c>
      <c r="T6" s="28">
        <v>226</v>
      </c>
      <c r="U6" s="28">
        <v>161</v>
      </c>
      <c r="V6" s="28">
        <v>205</v>
      </c>
      <c r="W6" s="28">
        <v>146</v>
      </c>
      <c r="X6" s="28">
        <v>239</v>
      </c>
      <c r="Y6" s="28">
        <v>187</v>
      </c>
      <c r="Z6" s="28">
        <f>R6+T6+U6+V6+W6+X6+Y6</f>
        <v>4504</v>
      </c>
      <c r="AA6" s="56">
        <f>Z6/22</f>
        <v>204.72727272727272</v>
      </c>
    </row>
    <row r="7" spans="1:27" ht="19.5" customHeight="1" x14ac:dyDescent="0.2">
      <c r="A7" s="26">
        <v>2</v>
      </c>
      <c r="B7" s="27" t="str">
        <f>'Kvalifikācija 16 spēles'!B7</f>
        <v>Artēmijs Hudjakovs</v>
      </c>
      <c r="C7" s="28" t="str">
        <f>'Kvalifikācija 16 spēles'!C7</f>
        <v>Ten Pin</v>
      </c>
      <c r="D7" s="28">
        <f>'Kvalifikācija 16 spēles'!G7</f>
        <v>3782</v>
      </c>
      <c r="E7" s="28" t="s">
        <v>139</v>
      </c>
      <c r="F7" s="28">
        <v>237</v>
      </c>
      <c r="G7" s="28">
        <v>226</v>
      </c>
      <c r="H7" s="28">
        <v>245</v>
      </c>
      <c r="I7" s="28">
        <v>201</v>
      </c>
      <c r="J7" s="28">
        <v>157</v>
      </c>
      <c r="K7" s="28">
        <v>189</v>
      </c>
      <c r="L7" s="28">
        <f>D7+F7+G7+H7+I7+J7+K7</f>
        <v>5037</v>
      </c>
      <c r="M7" s="56">
        <f>L7/22</f>
        <v>228.95454545454547</v>
      </c>
      <c r="O7" s="26">
        <v>2</v>
      </c>
      <c r="P7" s="27" t="str">
        <f>'Kvalifikācija 16 spēles'!K8</f>
        <v>Veronika Hudjakova</v>
      </c>
      <c r="Q7" s="28" t="str">
        <f>'Kvalifikācija 16 spēles'!L8</f>
        <v>Ten Pin</v>
      </c>
      <c r="R7" s="28">
        <f>'Kvalifikācija 16 spēles'!P8</f>
        <v>3122</v>
      </c>
      <c r="S7" s="28" t="s">
        <v>148</v>
      </c>
      <c r="T7" s="28">
        <v>202</v>
      </c>
      <c r="U7" s="28">
        <v>204</v>
      </c>
      <c r="V7" s="28">
        <v>184</v>
      </c>
      <c r="W7" s="28">
        <v>184</v>
      </c>
      <c r="X7" s="28">
        <v>192</v>
      </c>
      <c r="Y7" s="28">
        <v>183</v>
      </c>
      <c r="Z7" s="28">
        <f>R7+T7+U7+V7+W7+X7+Y7</f>
        <v>4271</v>
      </c>
      <c r="AA7" s="56">
        <f>Z7/22</f>
        <v>194.13636363636363</v>
      </c>
    </row>
    <row r="8" spans="1:27" ht="19.5" customHeight="1" x14ac:dyDescent="0.2">
      <c r="A8" s="26">
        <v>3</v>
      </c>
      <c r="B8" s="27" t="str">
        <f>'Kvalifikācija 16 spēles'!B10</f>
        <v>Artūrs Ļevikins</v>
      </c>
      <c r="C8" s="28" t="str">
        <f>'Kvalifikācija 16 spēles'!C10</f>
        <v>A-Z boulings</v>
      </c>
      <c r="D8" s="28">
        <f>'Kvalifikācija 16 spēles'!G10</f>
        <v>3584</v>
      </c>
      <c r="E8" s="28" t="s">
        <v>149</v>
      </c>
      <c r="F8" s="28">
        <v>269</v>
      </c>
      <c r="G8" s="28">
        <v>245</v>
      </c>
      <c r="H8" s="28">
        <v>206</v>
      </c>
      <c r="I8" s="28">
        <v>258</v>
      </c>
      <c r="J8" s="28">
        <v>249</v>
      </c>
      <c r="K8" s="28">
        <v>225</v>
      </c>
      <c r="L8" s="28">
        <f>D8+F8+G8+H8+I8+J8+K8</f>
        <v>5036</v>
      </c>
      <c r="M8" s="56">
        <f>L8/22</f>
        <v>228.90909090909091</v>
      </c>
      <c r="O8" s="26">
        <v>3</v>
      </c>
      <c r="P8" s="27" t="str">
        <f>'Kvalifikācija 16 spēles'!K7</f>
        <v>Tatjana Kožemjakina</v>
      </c>
      <c r="Q8" s="28" t="str">
        <f>'Kvalifikācija 16 spēles'!L7</f>
        <v>-</v>
      </c>
      <c r="R8" s="28">
        <f>'Kvalifikācija 16 spēles'!P7</f>
        <v>3132</v>
      </c>
      <c r="S8" s="28" t="s">
        <v>140</v>
      </c>
      <c r="T8" s="28">
        <v>189</v>
      </c>
      <c r="U8" s="28">
        <v>214</v>
      </c>
      <c r="V8" s="28">
        <v>145</v>
      </c>
      <c r="W8" s="28">
        <v>209</v>
      </c>
      <c r="X8" s="28">
        <v>212</v>
      </c>
      <c r="Y8" s="28">
        <v>158</v>
      </c>
      <c r="Z8" s="28">
        <f>R8+T8+U8+V8+W8+X8+Y8</f>
        <v>4259</v>
      </c>
      <c r="AA8" s="56">
        <f>Z8/22</f>
        <v>193.59090909090909</v>
      </c>
    </row>
    <row r="9" spans="1:27" ht="19.5" customHeight="1" x14ac:dyDescent="0.2">
      <c r="A9" s="26">
        <v>4</v>
      </c>
      <c r="B9" s="27" t="str">
        <f>'Kvalifikācija 16 spēles'!B8</f>
        <v>Rihards Kovaļenko</v>
      </c>
      <c r="C9" s="28" t="str">
        <f>'Kvalifikācija 16 spēles'!C8</f>
        <v>A-Z boulings</v>
      </c>
      <c r="D9" s="28">
        <f>'Kvalifikācija 16 spēles'!G8</f>
        <v>3639</v>
      </c>
      <c r="E9" s="28" t="s">
        <v>132</v>
      </c>
      <c r="F9" s="28">
        <v>216</v>
      </c>
      <c r="G9" s="28">
        <v>257</v>
      </c>
      <c r="H9" s="28">
        <v>194</v>
      </c>
      <c r="I9" s="28">
        <v>246</v>
      </c>
      <c r="J9" s="28">
        <v>224</v>
      </c>
      <c r="K9" s="28">
        <v>194</v>
      </c>
      <c r="L9" s="28">
        <f>D9+F9+G9+H9+I9+J9+K9</f>
        <v>4970</v>
      </c>
      <c r="M9" s="56">
        <f>L9/22</f>
        <v>225.90909090909091</v>
      </c>
      <c r="O9" s="26">
        <v>4</v>
      </c>
      <c r="P9" s="27" t="str">
        <f>'Kvalifikācija 16 spēles'!K9</f>
        <v>Anita Valdmane</v>
      </c>
      <c r="Q9" s="28" t="str">
        <f>'Kvalifikācija 16 spēles'!L9</f>
        <v>Ten Pin</v>
      </c>
      <c r="R9" s="28">
        <f>'Kvalifikācija 16 spēles'!P9</f>
        <v>2969</v>
      </c>
      <c r="S9" s="28" t="s">
        <v>135</v>
      </c>
      <c r="T9" s="28">
        <v>164</v>
      </c>
      <c r="U9" s="28">
        <v>168</v>
      </c>
      <c r="V9" s="28">
        <v>194</v>
      </c>
      <c r="W9" s="28">
        <v>164</v>
      </c>
      <c r="X9" s="28">
        <v>179</v>
      </c>
      <c r="Y9" s="28">
        <v>218</v>
      </c>
      <c r="Z9" s="28">
        <f>R9+T9+U9+V9+W9+X9+Y9</f>
        <v>4056</v>
      </c>
      <c r="AA9" s="56">
        <f>Z9/22</f>
        <v>184.36363636363637</v>
      </c>
    </row>
    <row r="10" spans="1:27" ht="19.5" customHeight="1" x14ac:dyDescent="0.2">
      <c r="A10" s="26">
        <v>5</v>
      </c>
      <c r="B10" s="27" t="str">
        <f>'Kvalifikācija 16 spēles'!B9</f>
        <v>Māris Dukurs</v>
      </c>
      <c r="C10" s="28" t="str">
        <f>'Kvalifikācija 16 spēles'!C9</f>
        <v>LABA</v>
      </c>
      <c r="D10" s="28">
        <f>'Kvalifikācija 16 spēles'!G9</f>
        <v>3590</v>
      </c>
      <c r="E10" s="28" t="s">
        <v>138</v>
      </c>
      <c r="F10" s="28">
        <v>247</v>
      </c>
      <c r="G10" s="28">
        <v>225</v>
      </c>
      <c r="H10" s="28">
        <v>257</v>
      </c>
      <c r="I10" s="28">
        <v>167</v>
      </c>
      <c r="J10" s="28">
        <v>224</v>
      </c>
      <c r="K10" s="28">
        <v>199</v>
      </c>
      <c r="L10" s="28">
        <f>D10+F10+G10+H10+I10+J10+K10</f>
        <v>4909</v>
      </c>
      <c r="M10" s="56">
        <f>L10/22</f>
        <v>223.13636363636363</v>
      </c>
      <c r="O10" s="30">
        <v>5</v>
      </c>
      <c r="P10" s="27" t="str">
        <f>'Kvalifikācija 16 spēles'!K11</f>
        <v>Jeļena Šorohova</v>
      </c>
      <c r="Q10" s="28" t="str">
        <f>'Kvalifikācija 16 spēles'!L11</f>
        <v>Ten Pin</v>
      </c>
      <c r="R10" s="28">
        <f>'Kvalifikācija 16 spēles'!P11</f>
        <v>2864</v>
      </c>
      <c r="S10" s="28" t="s">
        <v>143</v>
      </c>
      <c r="T10" s="28">
        <v>161</v>
      </c>
      <c r="U10" s="28">
        <v>199</v>
      </c>
      <c r="V10" s="28">
        <v>153</v>
      </c>
      <c r="W10" s="28">
        <v>236</v>
      </c>
      <c r="X10" s="28">
        <v>182</v>
      </c>
      <c r="Y10" s="28">
        <v>189</v>
      </c>
      <c r="Z10" s="28">
        <f>R10+T10+U10+V10+W10+X10+Y10</f>
        <v>3984</v>
      </c>
      <c r="AA10" s="56">
        <f>Z10/22</f>
        <v>181.09090909090909</v>
      </c>
    </row>
    <row r="11" spans="1:27" ht="19.5" customHeight="1" x14ac:dyDescent="0.2">
      <c r="A11" s="26">
        <v>6</v>
      </c>
      <c r="B11" s="27" t="str">
        <f>'Kvalifikācija 16 spēles'!B11</f>
        <v>Toms Pultraks</v>
      </c>
      <c r="C11" s="28" t="str">
        <f>'Kvalifikācija 16 spēles'!C11</f>
        <v>LABA</v>
      </c>
      <c r="D11" s="28">
        <f>'Kvalifikācija 16 spēles'!G11</f>
        <v>3506</v>
      </c>
      <c r="E11" s="28" t="s">
        <v>137</v>
      </c>
      <c r="F11" s="28">
        <v>235</v>
      </c>
      <c r="G11" s="28">
        <v>178</v>
      </c>
      <c r="H11" s="28">
        <v>258</v>
      </c>
      <c r="I11" s="28">
        <v>189</v>
      </c>
      <c r="J11" s="28">
        <v>225</v>
      </c>
      <c r="K11" s="28">
        <v>191</v>
      </c>
      <c r="L11" s="28">
        <f>D11+F11+G11+H11+I11+J11+K11</f>
        <v>4782</v>
      </c>
      <c r="M11" s="56">
        <f>L11/22</f>
        <v>217.36363636363637</v>
      </c>
      <c r="O11" s="30">
        <v>6</v>
      </c>
      <c r="P11" s="27" t="str">
        <f>'Kvalifikācija 16 spēles'!K10</f>
        <v>Jeļena Dolgova</v>
      </c>
      <c r="Q11" s="28" t="str">
        <f>'Kvalifikācija 16 spēles'!L10</f>
        <v>Ten Pin</v>
      </c>
      <c r="R11" s="28">
        <f>'Kvalifikācija 16 spēles'!P10</f>
        <v>2882</v>
      </c>
      <c r="S11" s="28" t="s">
        <v>141</v>
      </c>
      <c r="T11" s="28">
        <v>172</v>
      </c>
      <c r="U11" s="28">
        <v>165</v>
      </c>
      <c r="V11" s="28">
        <v>189</v>
      </c>
      <c r="W11" s="28">
        <v>171</v>
      </c>
      <c r="X11" s="28">
        <v>204</v>
      </c>
      <c r="Y11" s="28">
        <v>180</v>
      </c>
      <c r="Z11" s="28">
        <f>R11+T11+U11+V11+W11+X11+Y11</f>
        <v>3963</v>
      </c>
      <c r="AA11" s="56">
        <f>Z11/22</f>
        <v>180.13636363636363</v>
      </c>
    </row>
    <row r="12" spans="1:27" ht="19.5" customHeight="1" x14ac:dyDescent="0.2">
      <c r="A12" s="26">
        <v>7</v>
      </c>
      <c r="B12" s="27" t="str">
        <f>'Kvalifikācija 16 spēles'!B14</f>
        <v>Pēteris Cimdiņš</v>
      </c>
      <c r="C12" s="28" t="str">
        <f>'Kvalifikācija 16 spēles'!C14</f>
        <v>LABA</v>
      </c>
      <c r="D12" s="28">
        <f>'Kvalifikācija 16 spēles'!G14</f>
        <v>3415</v>
      </c>
      <c r="E12" s="28" t="s">
        <v>133</v>
      </c>
      <c r="F12" s="28">
        <v>221</v>
      </c>
      <c r="G12" s="28">
        <v>196</v>
      </c>
      <c r="H12" s="28">
        <v>222</v>
      </c>
      <c r="I12" s="28">
        <v>193</v>
      </c>
      <c r="J12" s="28">
        <v>226</v>
      </c>
      <c r="K12" s="28">
        <v>226</v>
      </c>
      <c r="L12" s="28">
        <f>D12+F12+G12+H12+I12+J12+K12</f>
        <v>4699</v>
      </c>
      <c r="M12" s="56">
        <f>L12/22</f>
        <v>213.59090909090909</v>
      </c>
      <c r="O12" s="30">
        <v>7</v>
      </c>
      <c r="P12" s="27" t="str">
        <f>'Kvalifikācija 16 spēles'!K12</f>
        <v>Evelīna Naudiša</v>
      </c>
      <c r="Q12" s="28" t="str">
        <f>'Kvalifikācija 16 spēles'!L12</f>
        <v>A-Z boulings</v>
      </c>
      <c r="R12" s="28">
        <f>'Kvalifikācija 16 spēles'!P12</f>
        <v>2832</v>
      </c>
      <c r="S12" s="28" t="s">
        <v>142</v>
      </c>
      <c r="T12" s="28">
        <v>160</v>
      </c>
      <c r="U12" s="28">
        <v>191</v>
      </c>
      <c r="V12" s="28">
        <v>190</v>
      </c>
      <c r="W12" s="28">
        <v>162</v>
      </c>
      <c r="X12" s="28">
        <v>158</v>
      </c>
      <c r="Y12" s="28">
        <v>223</v>
      </c>
      <c r="Z12" s="28">
        <f>R12+T12+U12+V12+W12+X12+Y12</f>
        <v>3916</v>
      </c>
      <c r="AA12" s="56">
        <f>Z12/22</f>
        <v>178</v>
      </c>
    </row>
    <row r="13" spans="1:27" ht="19.5" customHeight="1" x14ac:dyDescent="0.2">
      <c r="A13" s="26">
        <v>8</v>
      </c>
      <c r="B13" s="27" t="str">
        <f>'Kvalifikācija 16 spēles'!B13</f>
        <v>Edmunds Jansons</v>
      </c>
      <c r="C13" s="28" t="str">
        <f>'Kvalifikācija 16 spēles'!C13</f>
        <v>Zelta Prizma</v>
      </c>
      <c r="D13" s="28">
        <f>'Kvalifikācija 16 spēles'!G13</f>
        <v>3444</v>
      </c>
      <c r="E13" s="28" t="s">
        <v>159</v>
      </c>
      <c r="F13" s="28">
        <v>222</v>
      </c>
      <c r="G13" s="28">
        <v>189</v>
      </c>
      <c r="H13" s="28">
        <v>213</v>
      </c>
      <c r="I13" s="28">
        <v>215</v>
      </c>
      <c r="J13" s="28">
        <v>194</v>
      </c>
      <c r="K13" s="28">
        <v>203</v>
      </c>
      <c r="L13" s="28">
        <f>D13+F13+G13+H13+I13+J13+K13</f>
        <v>4680</v>
      </c>
      <c r="M13" s="56">
        <f>L13/22</f>
        <v>212.72727272727272</v>
      </c>
      <c r="O13" s="30">
        <v>8</v>
      </c>
      <c r="P13" s="27" t="str">
        <f>'Kvalifikācija 16 spēles'!K13</f>
        <v>Liāna Ponomarenko</v>
      </c>
      <c r="Q13" s="28" t="str">
        <f>'Kvalifikācija 16 spēles'!L13</f>
        <v>Ten Pin</v>
      </c>
      <c r="R13" s="28">
        <f>'Kvalifikācija 16 spēles'!P13</f>
        <v>2803</v>
      </c>
      <c r="S13" s="28" t="s">
        <v>147</v>
      </c>
      <c r="T13" s="28">
        <v>178</v>
      </c>
      <c r="U13" s="28">
        <v>209</v>
      </c>
      <c r="V13" s="28">
        <v>146</v>
      </c>
      <c r="W13" s="28">
        <v>178</v>
      </c>
      <c r="X13" s="28">
        <v>163</v>
      </c>
      <c r="Y13" s="28">
        <v>182</v>
      </c>
      <c r="Z13" s="28">
        <f>R13+T13+U13+V13+W13+X13+Y13</f>
        <v>3859</v>
      </c>
      <c r="AA13" s="56">
        <f>Z13/22</f>
        <v>175.40909090909091</v>
      </c>
    </row>
    <row r="14" spans="1:27" ht="19.5" customHeight="1" x14ac:dyDescent="0.2">
      <c r="A14" s="30">
        <v>9</v>
      </c>
      <c r="B14" s="27" t="str">
        <f>'Kvalifikācija 16 spēles'!B15</f>
        <v>Andis Dārzīņš</v>
      </c>
      <c r="C14" s="28" t="str">
        <f>'Kvalifikācija 16 spēles'!C15</f>
        <v>Ten Pin</v>
      </c>
      <c r="D14" s="28">
        <f>'Kvalifikācija 16 spēles'!G15</f>
        <v>3372</v>
      </c>
      <c r="E14" s="28" t="s">
        <v>134</v>
      </c>
      <c r="F14" s="28">
        <v>256</v>
      </c>
      <c r="G14" s="28">
        <v>190</v>
      </c>
      <c r="H14" s="28">
        <v>228</v>
      </c>
      <c r="I14" s="28">
        <v>196</v>
      </c>
      <c r="J14" s="28">
        <v>225</v>
      </c>
      <c r="K14" s="28">
        <v>194</v>
      </c>
      <c r="L14" s="28">
        <f>D14+F14+G14+H14+I14+J14+K14</f>
        <v>4661</v>
      </c>
      <c r="M14" s="56">
        <f>L14/22</f>
        <v>211.86363636363637</v>
      </c>
    </row>
    <row r="15" spans="1:27" ht="19.5" customHeight="1" x14ac:dyDescent="0.2">
      <c r="A15" s="30">
        <v>10</v>
      </c>
      <c r="B15" s="27" t="str">
        <f>'Kvalifikācija 16 spēles'!B12</f>
        <v>Jānis Zemītis</v>
      </c>
      <c r="C15" s="28" t="str">
        <f>'Kvalifikācija 16 spēles'!C12</f>
        <v>Ten Pin</v>
      </c>
      <c r="D15" s="28">
        <f>'Kvalifikācija 16 spēles'!G12</f>
        <v>3461</v>
      </c>
      <c r="E15" s="28" t="s">
        <v>155</v>
      </c>
      <c r="F15" s="28">
        <v>207</v>
      </c>
      <c r="G15" s="28">
        <v>206</v>
      </c>
      <c r="H15" s="28">
        <v>230</v>
      </c>
      <c r="I15" s="28">
        <v>178</v>
      </c>
      <c r="J15" s="28">
        <v>165</v>
      </c>
      <c r="K15" s="28">
        <v>182</v>
      </c>
      <c r="L15" s="28">
        <f>D15+F15+G15+H15+I15+J15+K15</f>
        <v>4629</v>
      </c>
      <c r="M15" s="56">
        <f>L15/22</f>
        <v>210.40909090909091</v>
      </c>
    </row>
    <row r="16" spans="1:27" ht="19.5" customHeight="1" x14ac:dyDescent="0.2">
      <c r="A16" s="30">
        <v>11</v>
      </c>
      <c r="B16" s="27" t="str">
        <f>'Kvalifikācija 16 spēles'!B16</f>
        <v>Nikolajs Ovčiņņikovs</v>
      </c>
      <c r="C16" s="28" t="str">
        <f>'Kvalifikācija 16 spēles'!C16</f>
        <v>Ten Pin</v>
      </c>
      <c r="D16" s="28">
        <f>'Kvalifikācija 16 spēles'!G16</f>
        <v>3364</v>
      </c>
      <c r="E16" s="28" t="s">
        <v>158</v>
      </c>
      <c r="F16" s="28">
        <v>204</v>
      </c>
      <c r="G16" s="28">
        <v>215</v>
      </c>
      <c r="H16" s="28">
        <v>191</v>
      </c>
      <c r="I16" s="28">
        <v>201</v>
      </c>
      <c r="J16" s="28">
        <v>213</v>
      </c>
      <c r="K16" s="28">
        <v>176</v>
      </c>
      <c r="L16" s="28">
        <f>D16+F16+G16+H16+I16+J16+K16</f>
        <v>4564</v>
      </c>
      <c r="M16" s="56">
        <f>L16/22</f>
        <v>207.45454545454547</v>
      </c>
    </row>
    <row r="17" spans="1:13" ht="19.5" customHeight="1" x14ac:dyDescent="0.2">
      <c r="A17" s="30">
        <v>12</v>
      </c>
      <c r="B17" s="27" t="str">
        <f>'Kvalifikācija 16 spēles'!B18</f>
        <v>Tomass Tereščenko</v>
      </c>
      <c r="C17" s="28" t="str">
        <f>'Kvalifikācija 16 spēles'!C18</f>
        <v>A-Z boulings</v>
      </c>
      <c r="D17" s="28">
        <f>'Kvalifikācija 16 spēles'!G18</f>
        <v>3168</v>
      </c>
      <c r="E17" s="28" t="s">
        <v>150</v>
      </c>
      <c r="F17" s="28">
        <v>191</v>
      </c>
      <c r="G17" s="28">
        <v>246</v>
      </c>
      <c r="H17" s="28">
        <v>210</v>
      </c>
      <c r="I17" s="28">
        <v>237</v>
      </c>
      <c r="J17" s="28">
        <v>211</v>
      </c>
      <c r="K17" s="28">
        <v>148</v>
      </c>
      <c r="L17" s="28">
        <f>D17+F17+G17+H17+I17+J17+K17</f>
        <v>4411</v>
      </c>
      <c r="M17" s="56">
        <f>L17/22</f>
        <v>200.5</v>
      </c>
    </row>
    <row r="18" spans="1:13" ht="19.5" customHeight="1" x14ac:dyDescent="0.2">
      <c r="A18" s="30">
        <v>13</v>
      </c>
      <c r="B18" s="27" t="str">
        <f>'Kvalifikācija 16 spēles'!B17</f>
        <v>Arvīds Ermans</v>
      </c>
      <c r="C18" s="28" t="str">
        <f>'Kvalifikācija 16 spēles'!C17</f>
        <v>A-Z boulings</v>
      </c>
      <c r="D18" s="28">
        <f>'Kvalifikācija 16 spēles'!G17</f>
        <v>3200</v>
      </c>
      <c r="E18" s="28" t="s">
        <v>145</v>
      </c>
      <c r="F18" s="28">
        <v>142</v>
      </c>
      <c r="G18" s="28">
        <v>200</v>
      </c>
      <c r="H18" s="28">
        <v>194</v>
      </c>
      <c r="I18" s="28">
        <v>215</v>
      </c>
      <c r="J18" s="28">
        <v>195</v>
      </c>
      <c r="K18" s="28">
        <v>235</v>
      </c>
      <c r="L18" s="28">
        <f>D18+F18+G18+H18+I18+J18+K18</f>
        <v>4381</v>
      </c>
      <c r="M18" s="56">
        <f>L18/22</f>
        <v>199.13636363636363</v>
      </c>
    </row>
    <row r="19" spans="1:13" ht="19.5" customHeight="1" x14ac:dyDescent="0.2">
      <c r="A19" s="30">
        <v>14</v>
      </c>
      <c r="B19" s="27" t="str">
        <f>'Kvalifikācija 16 spēles'!B20</f>
        <v>Jurijs Dumcevs</v>
      </c>
      <c r="C19" s="28" t="str">
        <f>'Kvalifikācija 16 spēles'!C20</f>
        <v>LABA</v>
      </c>
      <c r="D19" s="28">
        <f>'Kvalifikācija 16 spēles'!G20</f>
        <v>3112</v>
      </c>
      <c r="E19" s="28" t="s">
        <v>146</v>
      </c>
      <c r="F19" s="28">
        <v>205</v>
      </c>
      <c r="G19" s="28">
        <v>179</v>
      </c>
      <c r="H19" s="28">
        <v>170</v>
      </c>
      <c r="I19" s="28">
        <v>212</v>
      </c>
      <c r="J19" s="28">
        <v>237</v>
      </c>
      <c r="K19" s="28">
        <v>243</v>
      </c>
      <c r="L19" s="28">
        <f>D19+F19+G19+H19+I19+J19+K19</f>
        <v>4358</v>
      </c>
      <c r="M19" s="56">
        <f>L19/22</f>
        <v>198.09090909090909</v>
      </c>
    </row>
    <row r="20" spans="1:13" ht="19.5" customHeight="1" x14ac:dyDescent="0.2">
      <c r="A20" s="30">
        <v>15</v>
      </c>
      <c r="B20" s="27" t="str">
        <f>'Kvalifikācija 16 spēles'!B19</f>
        <v>Aivars Belickis</v>
      </c>
      <c r="C20" s="28" t="str">
        <f>'Kvalifikācija 16 spēles'!C19</f>
        <v>LABA</v>
      </c>
      <c r="D20" s="28">
        <f>'Kvalifikācija 16 spēles'!G19</f>
        <v>3161</v>
      </c>
      <c r="E20" s="28" t="s">
        <v>144</v>
      </c>
      <c r="F20" s="28">
        <v>144</v>
      </c>
      <c r="G20" s="28">
        <v>200</v>
      </c>
      <c r="H20" s="28">
        <v>189</v>
      </c>
      <c r="I20" s="28">
        <v>181</v>
      </c>
      <c r="J20" s="28">
        <v>210</v>
      </c>
      <c r="K20" s="28">
        <v>208</v>
      </c>
      <c r="L20" s="28">
        <f>D20+F20+G20+H20+I20+J20+K20</f>
        <v>4293</v>
      </c>
      <c r="M20" s="56">
        <f>L20/22</f>
        <v>195.13636363636363</v>
      </c>
    </row>
    <row r="21" spans="1:13" ht="19.5" customHeight="1" x14ac:dyDescent="0.2">
      <c r="A21" s="30">
        <v>16</v>
      </c>
      <c r="B21" s="27" t="str">
        <f>'Kvalifikācija 16 spēles'!B21</f>
        <v>Andrejs Zilgalvis</v>
      </c>
      <c r="C21" s="28" t="str">
        <f>'Kvalifikācija 16 spēles'!C21</f>
        <v>LABA</v>
      </c>
      <c r="D21" s="28">
        <f>'Kvalifikācija 16 spēles'!G21</f>
        <v>3082</v>
      </c>
      <c r="E21" s="28" t="s">
        <v>156</v>
      </c>
      <c r="F21" s="28">
        <v>165</v>
      </c>
      <c r="G21" s="28">
        <v>164</v>
      </c>
      <c r="H21" s="28">
        <v>182</v>
      </c>
      <c r="I21" s="28">
        <v>219</v>
      </c>
      <c r="J21" s="28">
        <v>166</v>
      </c>
      <c r="K21" s="28">
        <v>186</v>
      </c>
      <c r="L21" s="28">
        <f>D21+F21+G21+H21+I21+J21+K21</f>
        <v>4164</v>
      </c>
      <c r="M21" s="56">
        <f>L21/22</f>
        <v>189.27272727272728</v>
      </c>
    </row>
    <row r="22" spans="1:13" x14ac:dyDescent="0.2">
      <c r="C22"/>
      <c r="D22"/>
      <c r="E22"/>
      <c r="F22"/>
      <c r="G22"/>
      <c r="H22"/>
      <c r="I22"/>
      <c r="J22"/>
      <c r="K22"/>
      <c r="L22"/>
      <c r="M22"/>
    </row>
  </sheetData>
  <sortState ref="B6:M21">
    <sortCondition descending="1" ref="L6:L21"/>
  </sortState>
  <mergeCells count="4">
    <mergeCell ref="A4:M4"/>
    <mergeCell ref="O4:AA4"/>
    <mergeCell ref="A2:AA2"/>
    <mergeCell ref="A1:AA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opLeftCell="A13" zoomScale="95" zoomScaleNormal="95" workbookViewId="0">
      <selection activeCell="G30" sqref="G30"/>
    </sheetView>
  </sheetViews>
  <sheetFormatPr defaultRowHeight="12.75" x14ac:dyDescent="0.2"/>
  <cols>
    <col min="1" max="1" width="5.5703125"/>
    <col min="2" max="2" width="30.28515625" customWidth="1"/>
    <col min="3" max="3" width="15.140625" style="12" bestFit="1" customWidth="1"/>
    <col min="4" max="7" width="11.7109375" customWidth="1"/>
    <col min="8" max="8" width="2"/>
    <col min="9" max="9" width="6.7109375"/>
    <col min="10" max="10" width="29.5703125"/>
    <col min="11" max="11" width="15.140625" style="12" bestFit="1" customWidth="1"/>
    <col min="12" max="15" width="11.7109375" customWidth="1"/>
    <col min="16" max="1027" width="17.140625"/>
  </cols>
  <sheetData>
    <row r="1" spans="1:19" ht="30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13"/>
      <c r="Q1" s="13"/>
      <c r="R1" s="13"/>
      <c r="S1" s="13"/>
    </row>
    <row r="2" spans="1:19" ht="25.5" customHeight="1" x14ac:dyDescent="0.2">
      <c r="A2" s="94" t="s">
        <v>119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13"/>
      <c r="Q2" s="13"/>
      <c r="R2" s="13"/>
      <c r="S2" s="13"/>
    </row>
    <row r="3" spans="1:19" ht="15" customHeight="1" x14ac:dyDescent="0.2">
      <c r="A3" s="20"/>
      <c r="B3" s="20"/>
      <c r="C3" s="104"/>
      <c r="D3" s="20"/>
      <c r="E3" s="20"/>
      <c r="F3" s="20"/>
      <c r="G3" s="20"/>
      <c r="H3" s="13" t="s">
        <v>78</v>
      </c>
      <c r="I3" s="13"/>
      <c r="J3" s="13"/>
      <c r="K3" s="106"/>
      <c r="L3" s="13"/>
      <c r="M3" s="13"/>
      <c r="N3" s="13"/>
      <c r="O3" s="13"/>
      <c r="P3" s="13"/>
      <c r="Q3" s="13"/>
      <c r="R3" s="13"/>
      <c r="S3" s="13"/>
    </row>
    <row r="4" spans="1:19" ht="22.5" customHeight="1" x14ac:dyDescent="0.25">
      <c r="A4" s="93" t="s">
        <v>120</v>
      </c>
      <c r="B4" s="93"/>
      <c r="C4" s="93"/>
      <c r="D4" s="93"/>
      <c r="E4" s="93"/>
      <c r="F4" s="93"/>
      <c r="G4" s="93"/>
      <c r="H4" s="19" t="s">
        <v>78</v>
      </c>
      <c r="I4" s="93" t="s">
        <v>120</v>
      </c>
      <c r="J4" s="93"/>
      <c r="K4" s="93"/>
      <c r="L4" s="93"/>
      <c r="M4" s="93"/>
      <c r="N4" s="93"/>
      <c r="O4" s="93"/>
      <c r="P4" s="13"/>
      <c r="Q4" s="13"/>
      <c r="R4" s="13"/>
      <c r="S4" s="13"/>
    </row>
    <row r="5" spans="1:19" ht="11.25" customHeight="1" x14ac:dyDescent="0.2">
      <c r="A5" s="14"/>
      <c r="B5" s="14"/>
      <c r="C5" s="15"/>
      <c r="D5" s="14"/>
      <c r="E5" s="14"/>
      <c r="F5" s="14"/>
      <c r="G5" s="14"/>
      <c r="H5" s="13" t="s">
        <v>78</v>
      </c>
      <c r="I5" s="15"/>
      <c r="J5" s="14"/>
      <c r="K5" s="15"/>
      <c r="L5" s="14"/>
      <c r="M5" s="14"/>
      <c r="N5" s="14"/>
      <c r="O5" s="14"/>
      <c r="P5" s="13"/>
      <c r="Q5" s="13"/>
      <c r="R5" s="13"/>
      <c r="S5" s="13"/>
    </row>
    <row r="6" spans="1:19" ht="20.25" customHeight="1" x14ac:dyDescent="0.25">
      <c r="A6" s="31" t="s">
        <v>14</v>
      </c>
      <c r="B6" s="108" t="s">
        <v>121</v>
      </c>
      <c r="C6" s="109" t="s">
        <v>17</v>
      </c>
      <c r="D6" s="109" t="s">
        <v>81</v>
      </c>
      <c r="E6" s="109" t="s">
        <v>82</v>
      </c>
      <c r="F6" s="109" t="s">
        <v>83</v>
      </c>
      <c r="G6" s="109" t="s">
        <v>122</v>
      </c>
      <c r="H6" s="34" t="s">
        <v>78</v>
      </c>
      <c r="I6" s="31" t="s">
        <v>14</v>
      </c>
      <c r="J6" s="108" t="s">
        <v>124</v>
      </c>
      <c r="K6" s="109" t="s">
        <v>17</v>
      </c>
      <c r="L6" s="109" t="s">
        <v>81</v>
      </c>
      <c r="M6" s="109" t="s">
        <v>82</v>
      </c>
      <c r="N6" s="109" t="s">
        <v>83</v>
      </c>
      <c r="O6" s="109" t="s">
        <v>122</v>
      </c>
      <c r="P6" s="13"/>
      <c r="R6" s="13"/>
      <c r="S6" s="13"/>
    </row>
    <row r="7" spans="1:19" ht="20.25" customHeight="1" x14ac:dyDescent="0.25">
      <c r="A7" s="31">
        <v>6</v>
      </c>
      <c r="B7" s="35" t="str">
        <f>'Pusfinal TOP 16'!B11</f>
        <v>Toms Pultraks</v>
      </c>
      <c r="C7" s="36" t="s">
        <v>19</v>
      </c>
      <c r="D7" s="36">
        <v>192</v>
      </c>
      <c r="E7" s="36">
        <v>204</v>
      </c>
      <c r="F7" s="107"/>
      <c r="G7" s="36">
        <v>0</v>
      </c>
      <c r="H7" s="38"/>
      <c r="I7" s="31">
        <v>5</v>
      </c>
      <c r="J7" s="35" t="str">
        <f>'Pusfinal TOP 16'!B10</f>
        <v>Māris Dukurs</v>
      </c>
      <c r="K7" s="36" t="s">
        <v>19</v>
      </c>
      <c r="L7" s="36">
        <v>150</v>
      </c>
      <c r="M7" s="36">
        <v>197</v>
      </c>
      <c r="N7" s="107"/>
      <c r="O7" s="36">
        <v>0</v>
      </c>
      <c r="P7" s="13"/>
      <c r="R7" s="13"/>
      <c r="S7" s="13"/>
    </row>
    <row r="8" spans="1:19" ht="20.25" customHeight="1" x14ac:dyDescent="0.25">
      <c r="A8" s="31">
        <v>7</v>
      </c>
      <c r="B8" s="110" t="str">
        <f>'Pusfinal TOP 16'!B12</f>
        <v>Pēteris Cimdiņš</v>
      </c>
      <c r="C8" s="103" t="s">
        <v>19</v>
      </c>
      <c r="D8" s="103">
        <v>203</v>
      </c>
      <c r="E8" s="103">
        <v>227</v>
      </c>
      <c r="F8" s="107"/>
      <c r="G8" s="103">
        <v>2</v>
      </c>
      <c r="H8" s="38"/>
      <c r="I8" s="31">
        <v>8</v>
      </c>
      <c r="J8" s="110" t="str">
        <f>'Pusfinal TOP 16'!B13</f>
        <v>Edmunds Jansons</v>
      </c>
      <c r="K8" s="103" t="s">
        <v>39</v>
      </c>
      <c r="L8" s="103">
        <v>277</v>
      </c>
      <c r="M8" s="103">
        <v>204</v>
      </c>
      <c r="N8" s="107"/>
      <c r="O8" s="103">
        <v>2</v>
      </c>
      <c r="P8" s="13"/>
      <c r="R8" s="13"/>
      <c r="S8" s="13"/>
    </row>
    <row r="9" spans="1:19" x14ac:dyDescent="0.2">
      <c r="A9" s="39"/>
      <c r="B9" s="40"/>
      <c r="C9" s="39"/>
      <c r="D9" s="40"/>
      <c r="E9" s="40"/>
      <c r="F9" s="40"/>
      <c r="G9" s="40"/>
      <c r="H9" s="41" t="s">
        <v>78</v>
      </c>
      <c r="I9" s="39"/>
      <c r="J9" s="40"/>
      <c r="K9" s="39"/>
      <c r="L9" s="40"/>
      <c r="M9" s="40"/>
      <c r="N9" s="40"/>
      <c r="O9" s="40"/>
      <c r="P9" s="13"/>
      <c r="R9" s="13"/>
      <c r="S9" s="13"/>
    </row>
    <row r="10" spans="1:19" ht="20.25" customHeight="1" x14ac:dyDescent="0.25">
      <c r="A10" s="93" t="s">
        <v>126</v>
      </c>
      <c r="B10" s="93"/>
      <c r="C10" s="93"/>
      <c r="D10" s="93"/>
      <c r="E10" s="93"/>
      <c r="F10" s="93"/>
      <c r="G10" s="93"/>
      <c r="H10" s="19" t="s">
        <v>78</v>
      </c>
      <c r="I10" s="93" t="s">
        <v>126</v>
      </c>
      <c r="J10" s="93"/>
      <c r="K10" s="93"/>
      <c r="L10" s="93"/>
      <c r="M10" s="93"/>
      <c r="N10" s="93"/>
      <c r="O10" s="93"/>
      <c r="P10" s="13"/>
      <c r="Q10" s="13"/>
      <c r="R10" s="13"/>
      <c r="S10" s="13"/>
    </row>
    <row r="11" spans="1:19" ht="15" customHeight="1" x14ac:dyDescent="0.2">
      <c r="H11" s="13" t="s">
        <v>78</v>
      </c>
      <c r="I11" s="23"/>
      <c r="J11" s="21"/>
      <c r="K11" s="23"/>
      <c r="L11" s="21"/>
      <c r="M11" s="21"/>
      <c r="N11" s="21"/>
      <c r="O11" s="21"/>
      <c r="P11" s="13"/>
      <c r="Q11" s="13"/>
      <c r="R11" s="13"/>
      <c r="S11" s="13"/>
    </row>
    <row r="12" spans="1:19" ht="15" x14ac:dyDescent="0.25">
      <c r="A12" s="31" t="s">
        <v>14</v>
      </c>
      <c r="B12" s="108" t="s">
        <v>123</v>
      </c>
      <c r="C12" s="109" t="s">
        <v>17</v>
      </c>
      <c r="D12" s="109" t="s">
        <v>81</v>
      </c>
      <c r="E12" s="109" t="s">
        <v>82</v>
      </c>
      <c r="F12" s="109" t="s">
        <v>83</v>
      </c>
      <c r="G12" s="109" t="s">
        <v>122</v>
      </c>
      <c r="H12" s="34" t="s">
        <v>78</v>
      </c>
      <c r="I12" s="31" t="s">
        <v>14</v>
      </c>
      <c r="J12" s="108" t="s">
        <v>125</v>
      </c>
      <c r="K12" s="109" t="s">
        <v>17</v>
      </c>
      <c r="L12" s="109" t="s">
        <v>81</v>
      </c>
      <c r="M12" s="109" t="s">
        <v>82</v>
      </c>
      <c r="N12" s="109" t="s">
        <v>83</v>
      </c>
      <c r="O12" s="109" t="s">
        <v>122</v>
      </c>
      <c r="P12" s="13"/>
      <c r="Q12" s="13"/>
      <c r="R12" s="13"/>
      <c r="S12" s="13"/>
    </row>
    <row r="13" spans="1:19" ht="21.75" customHeight="1" x14ac:dyDescent="0.25">
      <c r="A13" s="31">
        <v>3</v>
      </c>
      <c r="B13" s="110" t="str">
        <f>'Pusfinal TOP 16'!B8</f>
        <v>Artūrs Ļevikins</v>
      </c>
      <c r="C13" s="103" t="s">
        <v>157</v>
      </c>
      <c r="D13" s="103">
        <v>227</v>
      </c>
      <c r="E13" s="36">
        <v>205</v>
      </c>
      <c r="F13" s="111">
        <v>226</v>
      </c>
      <c r="G13" s="103">
        <v>2</v>
      </c>
      <c r="H13" s="38"/>
      <c r="I13" s="31">
        <v>4</v>
      </c>
      <c r="J13" s="35" t="str">
        <f>'Pusfinal TOP 16'!B9</f>
        <v>Rihards Kovaļenko</v>
      </c>
      <c r="K13" s="36" t="s">
        <v>157</v>
      </c>
      <c r="L13" s="36">
        <v>197</v>
      </c>
      <c r="M13" s="36">
        <v>186</v>
      </c>
      <c r="N13" s="107"/>
      <c r="O13" s="36">
        <v>0</v>
      </c>
      <c r="P13" s="13"/>
      <c r="Q13" s="13"/>
      <c r="R13" s="13"/>
      <c r="S13" s="13"/>
    </row>
    <row r="14" spans="1:19" ht="21.75" customHeight="1" x14ac:dyDescent="0.25">
      <c r="A14" s="31">
        <v>8</v>
      </c>
      <c r="B14" s="35" t="str">
        <f>J8</f>
        <v>Edmunds Jansons</v>
      </c>
      <c r="C14" s="36" t="str">
        <f>K8</f>
        <v>Zelta Prizma</v>
      </c>
      <c r="D14" s="36">
        <v>198</v>
      </c>
      <c r="E14" s="103">
        <v>224</v>
      </c>
      <c r="F14" s="37">
        <v>171</v>
      </c>
      <c r="G14" s="36">
        <v>1</v>
      </c>
      <c r="H14" s="38"/>
      <c r="I14" s="31">
        <v>7</v>
      </c>
      <c r="J14" s="110" t="str">
        <f>B8</f>
        <v>Pēteris Cimdiņš</v>
      </c>
      <c r="K14" s="103" t="str">
        <f>C8</f>
        <v>LABA</v>
      </c>
      <c r="L14" s="103">
        <v>201</v>
      </c>
      <c r="M14" s="103">
        <v>195</v>
      </c>
      <c r="N14" s="107"/>
      <c r="O14" s="103">
        <v>2</v>
      </c>
      <c r="P14" s="13"/>
      <c r="Q14" s="13"/>
      <c r="R14" s="13"/>
      <c r="S14" s="13"/>
    </row>
    <row r="15" spans="1:19" ht="15.75" x14ac:dyDescent="0.25">
      <c r="H15" s="44"/>
      <c r="I15" s="42"/>
      <c r="J15" s="45"/>
      <c r="K15" s="43"/>
      <c r="L15" s="43"/>
      <c r="M15" s="43"/>
      <c r="N15" s="46"/>
      <c r="O15" s="43"/>
      <c r="P15" s="13"/>
      <c r="Q15" s="13"/>
      <c r="R15" s="13"/>
      <c r="S15" s="13"/>
    </row>
    <row r="16" spans="1:19" ht="24" customHeight="1" x14ac:dyDescent="0.25">
      <c r="A16" s="93" t="s">
        <v>127</v>
      </c>
      <c r="B16" s="93"/>
      <c r="C16" s="93"/>
      <c r="D16" s="93"/>
      <c r="E16" s="93"/>
      <c r="F16" s="93"/>
      <c r="G16" s="93"/>
      <c r="H16" s="19" t="s">
        <v>78</v>
      </c>
      <c r="I16" s="93" t="s">
        <v>128</v>
      </c>
      <c r="J16" s="93"/>
      <c r="K16" s="93"/>
      <c r="L16" s="93"/>
      <c r="M16" s="93"/>
      <c r="N16" s="93"/>
      <c r="O16" s="93"/>
      <c r="P16" s="13"/>
      <c r="Q16" s="13"/>
      <c r="R16" s="13"/>
      <c r="S16" s="13"/>
    </row>
    <row r="17" spans="1:19" ht="8.25" customHeight="1" x14ac:dyDescent="0.2">
      <c r="A17" s="21"/>
      <c r="B17" s="21"/>
      <c r="C17" s="23"/>
      <c r="D17" s="21"/>
      <c r="E17" s="21"/>
      <c r="F17" s="21"/>
      <c r="G17" s="21"/>
      <c r="H17" s="13" t="s">
        <v>78</v>
      </c>
      <c r="I17" s="23"/>
      <c r="J17" s="21"/>
      <c r="K17" s="23"/>
      <c r="L17" s="21"/>
      <c r="M17" s="21"/>
      <c r="N17" s="21"/>
      <c r="O17" s="21"/>
      <c r="P17" s="13"/>
      <c r="Q17" s="13"/>
      <c r="R17" s="13"/>
      <c r="S17" s="13"/>
    </row>
    <row r="18" spans="1:19" ht="15" x14ac:dyDescent="0.25">
      <c r="A18" s="31" t="s">
        <v>14</v>
      </c>
      <c r="B18" s="108" t="s">
        <v>123</v>
      </c>
      <c r="C18" s="109" t="s">
        <v>17</v>
      </c>
      <c r="D18" s="109" t="s">
        <v>81</v>
      </c>
      <c r="E18" s="109" t="s">
        <v>82</v>
      </c>
      <c r="F18" s="109" t="s">
        <v>83</v>
      </c>
      <c r="G18" s="109" t="s">
        <v>122</v>
      </c>
      <c r="H18" s="34" t="s">
        <v>78</v>
      </c>
      <c r="I18" s="31" t="s">
        <v>14</v>
      </c>
      <c r="J18" s="108" t="s">
        <v>124</v>
      </c>
      <c r="K18" s="109" t="s">
        <v>17</v>
      </c>
      <c r="L18" s="109" t="s">
        <v>81</v>
      </c>
      <c r="M18" s="109" t="s">
        <v>82</v>
      </c>
      <c r="N18" s="109" t="s">
        <v>83</v>
      </c>
      <c r="O18" s="109" t="s">
        <v>122</v>
      </c>
      <c r="P18" s="13"/>
      <c r="Q18" s="13"/>
      <c r="R18" s="13"/>
      <c r="S18" s="13"/>
    </row>
    <row r="19" spans="1:19" ht="21.75" customHeight="1" x14ac:dyDescent="0.25">
      <c r="A19" s="31">
        <v>1</v>
      </c>
      <c r="B19" s="35" t="str">
        <f>'Pusfinal TOP 16'!P6</f>
        <v>Marija Ļevikina</v>
      </c>
      <c r="C19" s="36" t="s">
        <v>19</v>
      </c>
      <c r="D19" s="103">
        <v>198</v>
      </c>
      <c r="E19" s="36">
        <v>164</v>
      </c>
      <c r="F19" s="37">
        <v>191</v>
      </c>
      <c r="G19" s="36">
        <v>1</v>
      </c>
      <c r="H19" s="38"/>
      <c r="I19" s="31">
        <v>1</v>
      </c>
      <c r="J19" s="110" t="str">
        <f>'Pusfinal TOP 16'!B6</f>
        <v>Daniels Vēzis</v>
      </c>
      <c r="K19" s="103" t="s">
        <v>27</v>
      </c>
      <c r="L19" s="103">
        <v>267</v>
      </c>
      <c r="M19" s="103">
        <v>277</v>
      </c>
      <c r="N19" s="107"/>
      <c r="O19" s="103">
        <v>2</v>
      </c>
      <c r="P19" s="13"/>
      <c r="Q19" s="13"/>
      <c r="R19" s="13"/>
      <c r="S19" s="13"/>
    </row>
    <row r="20" spans="1:19" ht="23.25" customHeight="1" x14ac:dyDescent="0.25">
      <c r="A20" s="31">
        <v>4</v>
      </c>
      <c r="B20" s="110" t="str">
        <f>'Pusfinal TOP 16'!P9</f>
        <v>Anita Valdmane</v>
      </c>
      <c r="C20" s="103" t="s">
        <v>27</v>
      </c>
      <c r="D20" s="36">
        <v>172</v>
      </c>
      <c r="E20" s="103">
        <v>204</v>
      </c>
      <c r="F20" s="111">
        <v>228</v>
      </c>
      <c r="G20" s="103">
        <v>2</v>
      </c>
      <c r="H20" s="38"/>
      <c r="I20" s="31">
        <v>7</v>
      </c>
      <c r="J20" s="35" t="str">
        <f>J14</f>
        <v>Pēteris Cimdiņš</v>
      </c>
      <c r="K20" s="36" t="str">
        <f>K14</f>
        <v>LABA</v>
      </c>
      <c r="L20" s="36">
        <v>222</v>
      </c>
      <c r="M20" s="36">
        <v>258</v>
      </c>
      <c r="N20" s="107"/>
      <c r="O20" s="36">
        <v>0</v>
      </c>
      <c r="P20" s="13"/>
      <c r="Q20" s="13"/>
      <c r="R20" s="13"/>
      <c r="S20" s="13"/>
    </row>
    <row r="21" spans="1:19" ht="12.75" customHeight="1" x14ac:dyDescent="0.25">
      <c r="A21" s="42"/>
      <c r="B21" s="40"/>
      <c r="C21" s="105"/>
      <c r="D21" s="43"/>
      <c r="E21" s="43"/>
      <c r="F21" s="43"/>
      <c r="G21" s="43"/>
      <c r="H21" s="44"/>
      <c r="I21" s="42"/>
      <c r="J21" s="40"/>
      <c r="K21" s="105"/>
      <c r="L21" s="43"/>
      <c r="M21" s="43"/>
      <c r="N21" s="46"/>
      <c r="O21" s="43"/>
      <c r="P21" s="13"/>
      <c r="Q21" s="13"/>
      <c r="R21" s="13"/>
      <c r="S21" s="13"/>
    </row>
    <row r="22" spans="1:19" ht="15" x14ac:dyDescent="0.25">
      <c r="A22" s="31" t="s">
        <v>14</v>
      </c>
      <c r="B22" s="32" t="s">
        <v>125</v>
      </c>
      <c r="C22" s="33" t="s">
        <v>17</v>
      </c>
      <c r="D22" s="33" t="s">
        <v>81</v>
      </c>
      <c r="E22" s="33" t="s">
        <v>82</v>
      </c>
      <c r="F22" s="33" t="s">
        <v>83</v>
      </c>
      <c r="G22" s="33" t="s">
        <v>122</v>
      </c>
      <c r="H22" s="38" t="s">
        <v>78</v>
      </c>
      <c r="I22" s="31" t="s">
        <v>14</v>
      </c>
      <c r="J22" s="32" t="s">
        <v>121</v>
      </c>
      <c r="K22" s="33" t="s">
        <v>17</v>
      </c>
      <c r="L22" s="33" t="s">
        <v>81</v>
      </c>
      <c r="M22" s="33" t="s">
        <v>82</v>
      </c>
      <c r="N22" s="33" t="s">
        <v>83</v>
      </c>
      <c r="O22" s="33" t="s">
        <v>122</v>
      </c>
      <c r="P22" s="13"/>
      <c r="Q22" s="13"/>
      <c r="R22" s="13"/>
      <c r="S22" s="13"/>
    </row>
    <row r="23" spans="1:19" ht="24.75" customHeight="1" x14ac:dyDescent="0.25">
      <c r="A23" s="31">
        <v>2</v>
      </c>
      <c r="B23" s="110" t="str">
        <f>'Pusfinal TOP 16'!P7</f>
        <v>Veronika Hudjakova</v>
      </c>
      <c r="C23" s="103" t="s">
        <v>27</v>
      </c>
      <c r="D23" s="36">
        <v>179</v>
      </c>
      <c r="E23" s="103">
        <v>200</v>
      </c>
      <c r="F23" s="111">
        <v>186</v>
      </c>
      <c r="G23" s="103">
        <v>2</v>
      </c>
      <c r="H23" s="38" t="s">
        <v>78</v>
      </c>
      <c r="I23" s="31">
        <v>2</v>
      </c>
      <c r="J23" s="110" t="str">
        <f>'Pusfinal TOP 16'!B7</f>
        <v>Artēmijs Hudjakovs</v>
      </c>
      <c r="K23" s="103" t="s">
        <v>27</v>
      </c>
      <c r="L23" s="103">
        <v>215</v>
      </c>
      <c r="M23" s="36">
        <v>214</v>
      </c>
      <c r="N23" s="111">
        <v>254</v>
      </c>
      <c r="O23" s="103">
        <v>2</v>
      </c>
      <c r="P23" s="13"/>
      <c r="Q23" s="13"/>
      <c r="R23" s="13"/>
      <c r="S23" s="13"/>
    </row>
    <row r="24" spans="1:19" ht="21.75" customHeight="1" x14ac:dyDescent="0.25">
      <c r="A24" s="31">
        <v>3</v>
      </c>
      <c r="B24" s="35" t="str">
        <f>'Pusfinal TOP 16'!P8</f>
        <v>Tatjana Kožemjakina</v>
      </c>
      <c r="C24" s="36" t="s">
        <v>23</v>
      </c>
      <c r="D24" s="103">
        <v>179</v>
      </c>
      <c r="E24" s="36">
        <v>188</v>
      </c>
      <c r="F24" s="37">
        <v>178</v>
      </c>
      <c r="G24" s="36">
        <v>1</v>
      </c>
      <c r="H24" s="38" t="s">
        <v>78</v>
      </c>
      <c r="I24" s="31">
        <v>3</v>
      </c>
      <c r="J24" s="35" t="str">
        <f>B13</f>
        <v>Artūrs Ļevikins</v>
      </c>
      <c r="K24" s="36" t="str">
        <f>C13</f>
        <v>A-Z boulings</v>
      </c>
      <c r="L24" s="36">
        <v>165</v>
      </c>
      <c r="M24" s="103">
        <v>245</v>
      </c>
      <c r="N24" s="37">
        <v>239</v>
      </c>
      <c r="O24" s="36">
        <v>1</v>
      </c>
      <c r="P24" s="13"/>
      <c r="Q24" s="13"/>
      <c r="R24" s="13"/>
      <c r="S24" s="13"/>
    </row>
    <row r="25" spans="1:19" ht="12.75" customHeight="1" x14ac:dyDescent="0.2">
      <c r="H25" s="13"/>
      <c r="I25" s="13"/>
      <c r="J25" s="13"/>
      <c r="K25" s="106"/>
      <c r="L25" s="13"/>
      <c r="M25" s="13"/>
      <c r="N25" s="13"/>
      <c r="O25" s="13"/>
      <c r="P25" s="13"/>
      <c r="Q25" s="13"/>
      <c r="R25" s="13"/>
      <c r="S25" s="13"/>
    </row>
    <row r="26" spans="1:19" ht="20.25" customHeight="1" x14ac:dyDescent="0.25">
      <c r="A26" s="100" t="s">
        <v>160</v>
      </c>
      <c r="B26" s="101"/>
      <c r="C26" s="101"/>
      <c r="D26" s="101"/>
      <c r="E26" s="101"/>
      <c r="F26" s="101"/>
      <c r="G26" s="102"/>
      <c r="I26" s="100" t="s">
        <v>161</v>
      </c>
      <c r="J26" s="101"/>
      <c r="K26" s="101"/>
      <c r="L26" s="101"/>
      <c r="M26" s="101"/>
      <c r="N26" s="101"/>
      <c r="O26" s="102"/>
    </row>
    <row r="27" spans="1:19" x14ac:dyDescent="0.2">
      <c r="A27" s="21"/>
      <c r="B27" s="21"/>
      <c r="C27" s="23"/>
      <c r="D27" s="21"/>
      <c r="E27" s="21"/>
      <c r="F27" s="21"/>
      <c r="G27" s="21"/>
      <c r="I27" s="21"/>
      <c r="J27" s="21"/>
      <c r="K27" s="23"/>
      <c r="L27" s="21"/>
      <c r="M27" s="21"/>
      <c r="N27" s="21"/>
      <c r="O27" s="21"/>
    </row>
    <row r="28" spans="1:19" ht="15" x14ac:dyDescent="0.25">
      <c r="A28" s="31" t="s">
        <v>14</v>
      </c>
      <c r="B28" s="32" t="s">
        <v>124</v>
      </c>
      <c r="C28" s="33" t="s">
        <v>17</v>
      </c>
      <c r="D28" s="33" t="s">
        <v>81</v>
      </c>
      <c r="E28" s="33" t="s">
        <v>82</v>
      </c>
      <c r="F28" s="33" t="s">
        <v>83</v>
      </c>
      <c r="G28" s="33" t="s">
        <v>122</v>
      </c>
      <c r="I28" s="31" t="s">
        <v>14</v>
      </c>
      <c r="J28" s="32" t="s">
        <v>125</v>
      </c>
      <c r="K28" s="33" t="s">
        <v>17</v>
      </c>
      <c r="L28" s="33" t="s">
        <v>81</v>
      </c>
      <c r="M28" s="33" t="s">
        <v>82</v>
      </c>
      <c r="N28" s="33" t="s">
        <v>83</v>
      </c>
      <c r="O28" s="33" t="s">
        <v>122</v>
      </c>
    </row>
    <row r="29" spans="1:19" ht="21.75" customHeight="1" x14ac:dyDescent="0.25">
      <c r="A29" s="31"/>
      <c r="B29" s="35" t="str">
        <f>B23</f>
        <v>Veronika Hudjakova</v>
      </c>
      <c r="C29" s="36" t="str">
        <f>C23</f>
        <v>Ten Pin</v>
      </c>
      <c r="D29" s="103">
        <v>224</v>
      </c>
      <c r="E29" s="36">
        <v>178</v>
      </c>
      <c r="F29" s="37">
        <v>191</v>
      </c>
      <c r="G29" s="36">
        <v>1</v>
      </c>
      <c r="I29" s="31">
        <v>1</v>
      </c>
      <c r="J29" s="110" t="str">
        <f>J19</f>
        <v>Daniels Vēzis</v>
      </c>
      <c r="K29" s="103" t="str">
        <f>K19</f>
        <v>Ten Pin</v>
      </c>
      <c r="L29" s="103">
        <v>238</v>
      </c>
      <c r="M29" s="36">
        <v>213</v>
      </c>
      <c r="N29" s="111">
        <v>257</v>
      </c>
      <c r="O29" s="103">
        <v>2</v>
      </c>
    </row>
    <row r="30" spans="1:19" ht="21.75" customHeight="1" x14ac:dyDescent="0.25">
      <c r="A30" s="31">
        <v>4</v>
      </c>
      <c r="B30" s="110" t="str">
        <f>B20</f>
        <v>Anita Valdmane</v>
      </c>
      <c r="C30" s="103" t="str">
        <f>C20</f>
        <v>Ten Pin</v>
      </c>
      <c r="D30" s="36">
        <v>189</v>
      </c>
      <c r="E30" s="103">
        <v>189</v>
      </c>
      <c r="F30" s="111">
        <v>223</v>
      </c>
      <c r="G30" s="103">
        <v>2</v>
      </c>
      <c r="I30" s="31">
        <v>2</v>
      </c>
      <c r="J30" s="35" t="str">
        <f>J23</f>
        <v>Artēmijs Hudjakovs</v>
      </c>
      <c r="K30" s="36" t="str">
        <f>K23</f>
        <v>Ten Pin</v>
      </c>
      <c r="L30" s="36">
        <v>189</v>
      </c>
      <c r="M30" s="103">
        <v>235</v>
      </c>
      <c r="N30" s="37">
        <v>244</v>
      </c>
      <c r="O30" s="36">
        <v>1</v>
      </c>
    </row>
  </sheetData>
  <mergeCells count="10">
    <mergeCell ref="A26:G26"/>
    <mergeCell ref="I26:O26"/>
    <mergeCell ref="I10:O10"/>
    <mergeCell ref="I16:O16"/>
    <mergeCell ref="A1:O1"/>
    <mergeCell ref="A2:O2"/>
    <mergeCell ref="A4:G4"/>
    <mergeCell ref="I4:O4"/>
    <mergeCell ref="A16:G16"/>
    <mergeCell ref="A10:G10"/>
  </mergeCells>
  <pageMargins left="0.140277777777778" right="0.1" top="0.65" bottom="0.52013888888888904" header="0.51180555555555496" footer="0.51180555555555496"/>
  <pageSetup paperSize="9" scale="74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80" zoomScaleNormal="80" workbookViewId="0">
      <selection activeCell="I7" sqref="I7"/>
    </sheetView>
  </sheetViews>
  <sheetFormatPr defaultRowHeight="12.75" x14ac:dyDescent="0.2"/>
  <cols>
    <col min="1" max="1" width="11"/>
    <col min="2" max="2" width="30"/>
    <col min="3" max="3" width="18.28515625" style="12" customWidth="1"/>
    <col min="4" max="4" width="6.42578125"/>
    <col min="5" max="5" width="11.140625"/>
    <col min="6" max="6" width="37.140625"/>
    <col min="7" max="7" width="20.7109375" style="12" customWidth="1"/>
    <col min="8" max="1026" width="17.140625"/>
  </cols>
  <sheetData>
    <row r="1" spans="1:7" ht="57.75" customHeight="1" x14ac:dyDescent="0.2">
      <c r="A1" s="98" t="s">
        <v>0</v>
      </c>
      <c r="B1" s="99"/>
      <c r="C1" s="99"/>
      <c r="D1" s="99"/>
      <c r="E1" s="99"/>
      <c r="F1" s="99"/>
      <c r="G1" s="99"/>
    </row>
    <row r="2" spans="1:7" ht="13.5" thickBot="1" x14ac:dyDescent="0.25"/>
    <row r="3" spans="1:7" ht="21" thickBot="1" x14ac:dyDescent="0.35">
      <c r="A3" s="95" t="s">
        <v>104</v>
      </c>
      <c r="B3" s="96"/>
      <c r="C3" s="97"/>
      <c r="D3" s="79"/>
      <c r="E3" s="95" t="s">
        <v>105</v>
      </c>
      <c r="F3" s="96"/>
      <c r="G3" s="97"/>
    </row>
    <row r="4" spans="1:7" ht="12.75" customHeight="1" x14ac:dyDescent="0.2">
      <c r="A4" s="14"/>
      <c r="B4" s="14"/>
      <c r="C4" s="104"/>
      <c r="E4" s="14"/>
      <c r="F4" s="14"/>
    </row>
    <row r="5" spans="1:7" ht="21" customHeight="1" x14ac:dyDescent="0.2">
      <c r="A5" s="47" t="s">
        <v>129</v>
      </c>
      <c r="B5" s="47" t="s">
        <v>130</v>
      </c>
      <c r="C5" s="47" t="s">
        <v>17</v>
      </c>
      <c r="D5" s="25"/>
      <c r="E5" s="47" t="s">
        <v>129</v>
      </c>
      <c r="F5" s="47" t="s">
        <v>130</v>
      </c>
      <c r="G5" s="47" t="s">
        <v>17</v>
      </c>
    </row>
    <row r="6" spans="1:7" ht="21" customHeight="1" x14ac:dyDescent="0.2">
      <c r="A6" s="48">
        <v>1</v>
      </c>
      <c r="B6" s="49" t="str">
        <f>'Play Off'!J29</f>
        <v>Daniels Vēzis</v>
      </c>
      <c r="C6" s="80" t="str">
        <f>'Play Off'!K30</f>
        <v>Ten Pin</v>
      </c>
      <c r="D6" s="25"/>
      <c r="E6" s="48">
        <v>1</v>
      </c>
      <c r="F6" s="49" t="str">
        <f>'Play Off'!B30</f>
        <v>Anita Valdmane</v>
      </c>
      <c r="G6" s="80" t="str">
        <f>'Play Off'!K29</f>
        <v>Ten Pin</v>
      </c>
    </row>
    <row r="7" spans="1:7" ht="21" customHeight="1" x14ac:dyDescent="0.2">
      <c r="A7" s="47">
        <v>2</v>
      </c>
      <c r="B7" s="50" t="str">
        <f>'Play Off'!J30</f>
        <v>Artēmijs Hudjakovs</v>
      </c>
      <c r="C7" s="81" t="str">
        <f>'Play Off'!C30</f>
        <v>Ten Pin</v>
      </c>
      <c r="D7" s="25"/>
      <c r="E7" s="47">
        <v>2</v>
      </c>
      <c r="F7" s="50" t="str">
        <f>'Play Off'!B29</f>
        <v>Veronika Hudjakova</v>
      </c>
      <c r="G7" s="81" t="str">
        <f>'Play Off'!C29</f>
        <v>Ten Pin</v>
      </c>
    </row>
    <row r="8" spans="1:7" ht="21" customHeight="1" x14ac:dyDescent="0.2">
      <c r="A8" s="51">
        <v>3</v>
      </c>
      <c r="B8" s="50" t="str">
        <f>'Play Off'!B13</f>
        <v>Artūrs Ļevikins</v>
      </c>
      <c r="C8" s="81" t="s">
        <v>157</v>
      </c>
      <c r="D8" s="25"/>
      <c r="E8" s="51">
        <v>3</v>
      </c>
      <c r="F8" s="50" t="str">
        <f>'Play Off'!B19</f>
        <v>Marija Ļevikina</v>
      </c>
      <c r="G8" s="81" t="str">
        <f>'Play Off'!C19</f>
        <v>LABA</v>
      </c>
    </row>
    <row r="9" spans="1:7" ht="21" customHeight="1" x14ac:dyDescent="0.2">
      <c r="A9" s="51">
        <v>3</v>
      </c>
      <c r="B9" s="50" t="str">
        <f>'Play Off'!J14</f>
        <v>Pēteris Cimdiņš</v>
      </c>
      <c r="C9" s="81" t="s">
        <v>19</v>
      </c>
      <c r="D9" s="25"/>
      <c r="E9" s="51">
        <v>3</v>
      </c>
      <c r="F9" s="50" t="str">
        <f>'Play Off'!B24</f>
        <v>Tatjana Kožemjakina</v>
      </c>
      <c r="G9" s="81" t="str">
        <f>'Play Off'!C24</f>
        <v>-</v>
      </c>
    </row>
    <row r="10" spans="1:7" ht="21" customHeight="1" x14ac:dyDescent="0.2">
      <c r="A10" s="52">
        <v>5</v>
      </c>
      <c r="B10" s="50" t="str">
        <f>'Play Off'!J13</f>
        <v>Rihards Kovaļenko</v>
      </c>
      <c r="C10" s="81" t="str">
        <f>'Play Off'!K13</f>
        <v>A-Z boulings</v>
      </c>
      <c r="D10" s="19"/>
      <c r="E10" s="52">
        <v>5</v>
      </c>
      <c r="F10" s="50" t="str">
        <f>'Kvalifikācija 16 spēles'!K10</f>
        <v>Jeļena Dolgova</v>
      </c>
      <c r="G10" s="81" t="s">
        <v>27</v>
      </c>
    </row>
    <row r="11" spans="1:7" ht="21" customHeight="1" x14ac:dyDescent="0.2">
      <c r="A11" s="52">
        <v>6</v>
      </c>
      <c r="B11" s="50" t="str">
        <f>'Play Off'!B14</f>
        <v>Edmunds Jansons</v>
      </c>
      <c r="C11" s="81" t="str">
        <f>'Play Off'!C14</f>
        <v>Zelta Prizma</v>
      </c>
      <c r="D11" s="19"/>
      <c r="E11" s="52">
        <v>6</v>
      </c>
      <c r="F11" s="50" t="str">
        <f>'Kvalifikācija 16 spēles'!K11</f>
        <v>Jeļena Šorohova</v>
      </c>
      <c r="G11" s="81" t="s">
        <v>27</v>
      </c>
    </row>
    <row r="12" spans="1:7" ht="21" customHeight="1" x14ac:dyDescent="0.2">
      <c r="A12" s="52">
        <v>7</v>
      </c>
      <c r="B12" s="50" t="str">
        <f>'Play Off'!J7</f>
        <v>Māris Dukurs</v>
      </c>
      <c r="C12" s="81" t="str">
        <f>'Play Off'!K7</f>
        <v>LABA</v>
      </c>
      <c r="E12" s="52">
        <v>7</v>
      </c>
      <c r="F12" s="50" t="str">
        <f>'Kvalifikācija 16 spēles'!K12</f>
        <v>Evelīna Naudiša</v>
      </c>
      <c r="G12" s="81" t="s">
        <v>157</v>
      </c>
    </row>
    <row r="13" spans="1:7" ht="21" customHeight="1" x14ac:dyDescent="0.2">
      <c r="A13" s="52">
        <v>8</v>
      </c>
      <c r="B13" s="50" t="str">
        <f>'Play Off'!B7</f>
        <v>Toms Pultraks</v>
      </c>
      <c r="C13" s="81" t="str">
        <f>'Play Off'!C7</f>
        <v>LABA</v>
      </c>
      <c r="E13" s="52">
        <v>8</v>
      </c>
      <c r="F13" s="50" t="str">
        <f>'Kvalifikācija 16 spēles'!K13</f>
        <v>Liāna Ponomarenko</v>
      </c>
      <c r="G13" s="81" t="s">
        <v>27</v>
      </c>
    </row>
    <row r="14" spans="1:7" ht="13.5" thickBot="1" x14ac:dyDescent="0.25"/>
    <row r="15" spans="1:7" ht="21" thickBot="1" x14ac:dyDescent="0.35">
      <c r="A15" s="95" t="s">
        <v>110</v>
      </c>
      <c r="B15" s="96"/>
      <c r="C15" s="97"/>
      <c r="E15" s="95" t="s">
        <v>109</v>
      </c>
      <c r="F15" s="96"/>
      <c r="G15" s="97"/>
    </row>
    <row r="16" spans="1:7" x14ac:dyDescent="0.2">
      <c r="A16" s="14"/>
      <c r="B16" s="14"/>
      <c r="C16" s="104"/>
      <c r="E16" s="14"/>
      <c r="F16" s="14"/>
    </row>
    <row r="17" spans="1:7" ht="15.75" x14ac:dyDescent="0.2">
      <c r="A17" s="47" t="s">
        <v>129</v>
      </c>
      <c r="B17" s="47" t="s">
        <v>130</v>
      </c>
      <c r="C17" s="47" t="s">
        <v>17</v>
      </c>
      <c r="E17" s="47" t="s">
        <v>129</v>
      </c>
      <c r="F17" s="47" t="s">
        <v>130</v>
      </c>
      <c r="G17" s="47" t="s">
        <v>17</v>
      </c>
    </row>
    <row r="18" spans="1:7" ht="23.25" customHeight="1" x14ac:dyDescent="0.2">
      <c r="A18" s="48">
        <v>1</v>
      </c>
      <c r="B18" s="49" t="str">
        <f>'Kvalifikācija 16 spēles'!K34</f>
        <v>Edmunds Jansons</v>
      </c>
      <c r="C18" s="80" t="str">
        <f>'Kvalifikācija 16 spēles'!L34</f>
        <v>Zelta Prizma</v>
      </c>
      <c r="E18" s="48">
        <v>1</v>
      </c>
      <c r="F18" s="49" t="str">
        <f>'Kvalifikācija 16 spēles'!K21</f>
        <v>Rihards Kovaļenko</v>
      </c>
      <c r="G18" s="80" t="str">
        <f>'Kvalifikācija 16 spēles'!L21</f>
        <v>A-Z boulings</v>
      </c>
    </row>
    <row r="19" spans="1:7" ht="23.25" customHeight="1" x14ac:dyDescent="0.2">
      <c r="A19" s="47">
        <v>2</v>
      </c>
      <c r="B19" s="50" t="str">
        <f>'Kvalifikācija 16 spēles'!K35</f>
        <v>Andis Dārzīņš</v>
      </c>
      <c r="C19" s="81" t="str">
        <f>'Kvalifikācija 16 spēles'!L35</f>
        <v>Ten Pin</v>
      </c>
      <c r="E19" s="47">
        <v>2</v>
      </c>
      <c r="F19" s="50" t="str">
        <f>'Kvalifikācija 16 spēles'!K22</f>
        <v>Arvīds Ermans</v>
      </c>
      <c r="G19" s="81" t="str">
        <f>'Kvalifikācija 16 spēles'!L22</f>
        <v>A-Z boulings</v>
      </c>
    </row>
    <row r="20" spans="1:7" ht="23.25" customHeight="1" x14ac:dyDescent="0.2">
      <c r="A20" s="51">
        <v>3</v>
      </c>
      <c r="B20" s="50" t="str">
        <f>'Kvalifikācija 16 spēles'!K36</f>
        <v>Aivars Belickis</v>
      </c>
      <c r="C20" s="81" t="str">
        <f>'Kvalifikācija 16 spēles'!L36</f>
        <v>LABA</v>
      </c>
      <c r="E20" s="51">
        <v>3</v>
      </c>
      <c r="F20" s="50" t="str">
        <f>'Kvalifikācija 16 spēles'!K23</f>
        <v>Kirils Kaverzņevs</v>
      </c>
      <c r="G20" s="81" t="str">
        <f>'Kvalifikācija 16 spēles'!L23</f>
        <v>Ten Pin</v>
      </c>
    </row>
  </sheetData>
  <mergeCells count="5">
    <mergeCell ref="A3:C3"/>
    <mergeCell ref="E3:G3"/>
    <mergeCell ref="A15:C15"/>
    <mergeCell ref="E15:G15"/>
    <mergeCell ref="A1:G1"/>
  </mergeCells>
  <pageMargins left="0.22986111111111099" right="0.24027777777777801" top="0.5" bottom="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registrācija-maiņas</vt:lpstr>
      <vt:lpstr>result</vt:lpstr>
      <vt:lpstr>Kvalifikācija 16 spēles</vt:lpstr>
      <vt:lpstr>Pusfinal TOP 16</vt:lpstr>
      <vt:lpstr>Play Off</vt:lpstr>
      <vt:lpstr>Final Standings</vt:lpstr>
      <vt:lpstr>'Kvalifikācija 16 spēles'!Print_Area</vt:lpstr>
      <vt:lpstr>'Kvalifikācija 16 spēles'!Print_Area_0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Нюша</dc:creator>
  <cp:lastModifiedBy>Нюша</cp:lastModifiedBy>
  <cp:revision>4</cp:revision>
  <cp:lastPrinted>2019-05-12T12:56:08Z</cp:lastPrinted>
  <dcterms:created xsi:type="dcterms:W3CDTF">2011-05-06T09:07:17Z</dcterms:created>
  <dcterms:modified xsi:type="dcterms:W3CDTF">2019-05-12T14:06:32Z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